
<file path=[Content_Types].xml><?xml version="1.0" encoding="utf-8"?>
<Types xmlns="http://schemas.openxmlformats.org/package/2006/content-types">
  <Default Extension="bin" ContentType="application/vnd.openxmlformats-officedocument.spreadsheetml.printerSettings"/>
  <Default Extension="data" ContentType="application/vnd.openxmlformats-officedocument.model+data"/>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tables/table3.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customXml/itemProps24.xml" ContentType="application/vnd.openxmlformats-officedocument.customXmlProperties+xml"/>
  <Override PartName="/customXml/itemProps25.xml" ContentType="application/vnd.openxmlformats-officedocument.customXmlProperties+xml"/>
  <Override PartName="/customXml/itemProps26.xml" ContentType="application/vnd.openxmlformats-officedocument.customXmlProperties+xml"/>
  <Override PartName="/customXml/itemProps27.xml" ContentType="application/vnd.openxmlformats-officedocument.customXmlProperties+xml"/>
  <Override PartName="/customXml/itemProps28.xml" ContentType="application/vnd.openxmlformats-officedocument.customXmlProperties+xml"/>
  <Override PartName="/customXml/itemProps29.xml" ContentType="application/vnd.openxmlformats-officedocument.customXmlProperties+xml"/>
  <Override PartName="/customXml/itemProps30.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codeName="ThisWorkbook" defaultThemeVersion="166925"/>
  <mc:AlternateContent xmlns:mc="http://schemas.openxmlformats.org/markup-compatibility/2006">
    <mc:Choice Requires="x15">
      <x15ac:absPath xmlns:x15ac="http://schemas.microsoft.com/office/spreadsheetml/2010/11/ac" url="https://netcompany.sharepoint.com/sites/SDEV-CSP/Customs/AES/20. Working versions/14. DDNXA (Annexes, CSE, Main Document)/DDNXA Deliverable/DDNXA 5.15.2/SfA after External Review/DDNXA_Appendices-5.15.2/"/>
    </mc:Choice>
  </mc:AlternateContent>
  <xr:revisionPtr revIDLastSave="57" documentId="13_ncr:1_{DD7E3019-162C-4065-9D8A-357B1B39B534}" xr6:coauthVersionLast="47" xr6:coauthVersionMax="47" xr10:uidLastSave="{E44AF139-6B23-4A92-BCA8-AC3292190676}"/>
  <bookViews>
    <workbookView xWindow="-108" yWindow="-108" windowWidth="23256" windowHeight="12576" tabRatio="1000" xr2:uid="{16155B48-9B43-4F8A-983B-38DCC6F00F56}"/>
  </bookViews>
  <sheets>
    <sheet name="Cover" sheetId="16" r:id="rId1"/>
    <sheet name="Transitional Analysis" sheetId="4" r:id="rId2"/>
    <sheet name="ECSP2" sheetId="1" r:id="rId3"/>
    <sheet name="AES" sheetId="3" r:id="rId4"/>
    <sheet name="GAI" sheetId="8" r:id="rId5"/>
    <sheet name="TAO" sheetId="15" r:id="rId6"/>
    <sheet name="Compatibility Indicators" sheetId="14" r:id="rId7"/>
    <sheet name="GAI=1" sheetId="18" r:id="rId8"/>
    <sheet name="GAI=2" sheetId="21" r:id="rId9"/>
    <sheet name="GAI=3" sheetId="22" r:id="rId10"/>
    <sheet name="AES-P1" sheetId="19" r:id="rId11"/>
  </sheets>
  <definedNames>
    <definedName name="_Ref529865700" localSheetId="0">Cover!$B$3</definedName>
    <definedName name="_xlcn.WorksheetConnection_TransitionAnalysis.xlsmTable11" hidden="1">Table1[]</definedName>
    <definedName name="_xlcn.WorksheetConnection_TransitionAnalysis.xlsmTable131" hidden="1">Table13[]</definedName>
    <definedName name="_xlcn.WorksheetConnection_TransitionAnalysis.xlsmTable31" hidden="1">Table31[]</definedName>
    <definedName name="solver_eng" localSheetId="1" hidden="1">1</definedName>
    <definedName name="solver_neg" localSheetId="1" hidden="1">1</definedName>
    <definedName name="solver_num" localSheetId="1" hidden="1">0</definedName>
    <definedName name="solver_opt" localSheetId="1" hidden="1">'Transitional Analysis'!$C$19</definedName>
    <definedName name="solver_typ" localSheetId="1" hidden="1">1</definedName>
    <definedName name="solver_val" localSheetId="1" hidden="1">0</definedName>
    <definedName name="solver_ver" localSheetId="1" hidden="1">3</definedName>
  </definedNames>
  <calcPr calcId="191028"/>
  <pivotCaches>
    <pivotCache cacheId="0" r:id="rId12"/>
    <pivotCache cacheId="1" r:id="rId13"/>
    <pivotCache cacheId="2" r:id="rId14"/>
    <pivotCache cacheId="3" r:id="rId15"/>
  </pivotCaches>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Table3" name="Table3" connection="WorksheetConnection_Transition Analysis.xlsm!Table3"/>
          <x15:modelTable id="Table13" name="Table13" connection="WorksheetConnection_Transition Analysis.xlsm!Table13"/>
          <x15:modelTable id="Table1" name="Table1" connection="WorksheetConnection_Transition Analysis.xlsm!Table1"/>
        </x15:modelTables>
        <x15:modelRelationships>
          <x15:modelRelationship fromTable="Table3" fromColumn="AES Scenario" toTable="Table1" toColumn="Full Ref"/>
          <x15:modelRelationship fromTable="Table3" fromColumn="ECSP2 Scenario" toTable="Table13" toColumn="Full Ref"/>
        </x15:modelRelationship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3" i="4" l="1"/>
  <c r="D43" i="4"/>
  <c r="G43" i="4"/>
  <c r="P43" i="4"/>
  <c r="A91" i="3" l="1"/>
  <c r="L91" i="3"/>
  <c r="K91" i="3"/>
  <c r="M91" i="3"/>
  <c r="P83" i="4"/>
  <c r="A107" i="3"/>
  <c r="D96" i="4" l="1"/>
  <c r="P96" i="4"/>
  <c r="D97" i="4"/>
  <c r="P97" i="4"/>
  <c r="G110" i="4"/>
  <c r="D110" i="4"/>
  <c r="P110" i="4"/>
  <c r="D111" i="4"/>
  <c r="G111" i="4"/>
  <c r="P111" i="4"/>
  <c r="K108" i="3"/>
  <c r="M108" i="3"/>
  <c r="K109" i="3"/>
  <c r="M109" i="3"/>
  <c r="A123" i="3"/>
  <c r="K123" i="3"/>
  <c r="M123" i="3"/>
  <c r="A122" i="3"/>
  <c r="K122" i="3"/>
  <c r="M122" i="3"/>
  <c r="A108" i="3" l="1"/>
  <c r="A109" i="3"/>
  <c r="L123" i="3"/>
  <c r="P115" i="4"/>
  <c r="P116" i="4"/>
  <c r="K21" i="3"/>
  <c r="M21" i="3"/>
  <c r="K22" i="3"/>
  <c r="M22" i="3"/>
  <c r="L21" i="3" l="1"/>
  <c r="A21" i="3"/>
  <c r="A22" i="3"/>
  <c r="L22" i="3"/>
  <c r="G120" i="4"/>
  <c r="B132" i="4"/>
  <c r="B133" i="4"/>
  <c r="D131" i="4"/>
  <c r="G121" i="4"/>
  <c r="G122" i="4"/>
  <c r="G123" i="4"/>
  <c r="G124" i="4"/>
  <c r="G125" i="4"/>
  <c r="G126" i="4"/>
  <c r="G127" i="4"/>
  <c r="G128" i="4"/>
  <c r="G129" i="4"/>
  <c r="G130" i="4"/>
  <c r="G131" i="4"/>
  <c r="G132" i="4"/>
  <c r="G133" i="4"/>
  <c r="P121" i="4"/>
  <c r="P122" i="4"/>
  <c r="P123" i="4"/>
  <c r="P124" i="4"/>
  <c r="P125" i="4"/>
  <c r="P126" i="4"/>
  <c r="P127" i="4"/>
  <c r="P128" i="4"/>
  <c r="P129" i="4"/>
  <c r="P130" i="4"/>
  <c r="P131" i="4"/>
  <c r="P132" i="4"/>
  <c r="P133" i="4"/>
  <c r="L37" i="3"/>
  <c r="K37" i="3"/>
  <c r="M37" i="3"/>
  <c r="K38" i="3"/>
  <c r="M38" i="3"/>
  <c r="K40" i="3"/>
  <c r="M40" i="3"/>
  <c r="K39" i="3"/>
  <c r="M39" i="3"/>
  <c r="K31" i="3"/>
  <c r="M31" i="3"/>
  <c r="K32" i="3"/>
  <c r="M32" i="3"/>
  <c r="K33" i="3"/>
  <c r="M33" i="3"/>
  <c r="K34" i="3"/>
  <c r="M34" i="3"/>
  <c r="K35" i="3"/>
  <c r="M35" i="3"/>
  <c r="K36" i="3"/>
  <c r="M36" i="3"/>
  <c r="A41" i="3"/>
  <c r="K41" i="3"/>
  <c r="M41" i="3"/>
  <c r="L30" i="3"/>
  <c r="K30" i="3"/>
  <c r="M30" i="3"/>
  <c r="L38" i="3" l="1"/>
  <c r="A37" i="3"/>
  <c r="A38" i="3"/>
  <c r="L40" i="3"/>
  <c r="A40" i="3"/>
  <c r="L32" i="3"/>
  <c r="L39" i="3"/>
  <c r="A39" i="3"/>
  <c r="A31" i="3"/>
  <c r="A32" i="3"/>
  <c r="L31" i="3"/>
  <c r="A33" i="3"/>
  <c r="L33" i="3"/>
  <c r="A36" i="3"/>
  <c r="A35" i="3"/>
  <c r="A34" i="3"/>
  <c r="L34" i="3"/>
  <c r="L35" i="3"/>
  <c r="L36" i="3"/>
  <c r="L41" i="3"/>
  <c r="A30" i="3"/>
  <c r="M79" i="3"/>
  <c r="L79" i="3"/>
  <c r="K79" i="3"/>
  <c r="A2" i="1" l="1"/>
  <c r="A3" i="1"/>
  <c r="A4" i="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2" i="3"/>
  <c r="A3" i="3"/>
  <c r="A4" i="3"/>
  <c r="A5" i="3"/>
  <c r="A6" i="3"/>
  <c r="A7" i="3"/>
  <c r="A8" i="3"/>
  <c r="A9" i="3"/>
  <c r="A10" i="3"/>
  <c r="A11" i="3"/>
  <c r="A12" i="3"/>
  <c r="A13" i="3"/>
  <c r="A14" i="3"/>
  <c r="A15" i="3"/>
  <c r="A16" i="3"/>
  <c r="A17" i="3"/>
  <c r="A18" i="3"/>
  <c r="A19" i="3"/>
  <c r="A20" i="3"/>
  <c r="A23" i="3"/>
  <c r="A24" i="3"/>
  <c r="A25" i="3"/>
  <c r="A26" i="3"/>
  <c r="A27" i="3"/>
  <c r="A28" i="3"/>
  <c r="A29"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84" i="3"/>
  <c r="A85" i="3"/>
  <c r="A86" i="3"/>
  <c r="A87" i="3"/>
  <c r="A88" i="3"/>
  <c r="A89" i="3"/>
  <c r="A90" i="3"/>
  <c r="A92" i="3"/>
  <c r="A93" i="3"/>
  <c r="A94" i="3"/>
  <c r="A95" i="3"/>
  <c r="A96" i="3"/>
  <c r="A97" i="3"/>
  <c r="A98" i="3"/>
  <c r="A99" i="3"/>
  <c r="A100" i="3"/>
  <c r="A101" i="3"/>
  <c r="A102" i="3"/>
  <c r="A103" i="3"/>
  <c r="A104" i="3"/>
  <c r="A105" i="3"/>
  <c r="A106" i="3"/>
  <c r="A110" i="3"/>
  <c r="A111" i="3"/>
  <c r="A112" i="3"/>
  <c r="A113" i="3"/>
  <c r="A114" i="3"/>
  <c r="A115" i="3"/>
  <c r="A116" i="3"/>
  <c r="A117" i="3"/>
  <c r="A118" i="3"/>
  <c r="A119" i="3"/>
  <c r="A120" i="3"/>
  <c r="A121" i="3"/>
  <c r="B123" i="4" l="1"/>
  <c r="B131" i="4"/>
  <c r="B124" i="4"/>
  <c r="B125" i="4"/>
  <c r="B126" i="4"/>
  <c r="B127" i="4"/>
  <c r="B122" i="4"/>
  <c r="B128" i="4"/>
  <c r="B130" i="4"/>
  <c r="B121" i="4"/>
  <c r="B129" i="4"/>
  <c r="G119" i="4"/>
  <c r="P119" i="4"/>
  <c r="D119" i="4"/>
  <c r="P118" i="4" l="1"/>
  <c r="G118" i="4"/>
  <c r="M3" i="3" l="1"/>
  <c r="B76" i="4" l="1"/>
  <c r="B112" i="4"/>
  <c r="D13" i="22" l="1"/>
  <c r="D14" i="22"/>
  <c r="D15" i="22"/>
  <c r="D17" i="22"/>
  <c r="D16" i="22"/>
  <c r="D80" i="21"/>
  <c r="D72" i="21"/>
  <c r="D64" i="21"/>
  <c r="D56" i="21"/>
  <c r="D48" i="21"/>
  <c r="D40" i="21"/>
  <c r="D32" i="21"/>
  <c r="D24" i="21"/>
  <c r="D16" i="21"/>
  <c r="D36" i="21"/>
  <c r="D42" i="21"/>
  <c r="D73" i="21"/>
  <c r="D79" i="21"/>
  <c r="D71" i="21"/>
  <c r="D63" i="21"/>
  <c r="D55" i="21"/>
  <c r="D47" i="21"/>
  <c r="D39" i="21"/>
  <c r="D31" i="21"/>
  <c r="D23" i="21"/>
  <c r="D15" i="21"/>
  <c r="D70" i="21"/>
  <c r="D62" i="21"/>
  <c r="D46" i="21"/>
  <c r="D30" i="21"/>
  <c r="D14" i="21"/>
  <c r="D76" i="21"/>
  <c r="D52" i="21"/>
  <c r="D28" i="21"/>
  <c r="D58" i="21"/>
  <c r="D26" i="21"/>
  <c r="D65" i="21"/>
  <c r="D25" i="21"/>
  <c r="D78" i="21"/>
  <c r="D54" i="21"/>
  <c r="D38" i="21"/>
  <c r="D22" i="21"/>
  <c r="D68" i="21"/>
  <c r="D20" i="21"/>
  <c r="D50" i="21"/>
  <c r="D18" i="21"/>
  <c r="D41" i="21"/>
  <c r="D77" i="21"/>
  <c r="D69" i="21"/>
  <c r="D61" i="21"/>
  <c r="D53" i="21"/>
  <c r="D45" i="21"/>
  <c r="D37" i="21"/>
  <c r="D29" i="21"/>
  <c r="D21" i="21"/>
  <c r="D13" i="21"/>
  <c r="D60" i="21"/>
  <c r="D44" i="21"/>
  <c r="D49" i="21"/>
  <c r="D75" i="21"/>
  <c r="D67" i="21"/>
  <c r="D59" i="21"/>
  <c r="D51" i="21"/>
  <c r="D43" i="21"/>
  <c r="D35" i="21"/>
  <c r="D27" i="21"/>
  <c r="D19" i="21"/>
  <c r="D82" i="21"/>
  <c r="D74" i="21"/>
  <c r="D66" i="21"/>
  <c r="D34" i="21"/>
  <c r="D57" i="21"/>
  <c r="D17" i="21"/>
  <c r="D81" i="21"/>
  <c r="D33" i="21"/>
  <c r="F56" i="18"/>
  <c r="F48" i="18"/>
  <c r="F40" i="18"/>
  <c r="F32" i="18"/>
  <c r="F24" i="18"/>
  <c r="F16" i="18"/>
  <c r="F54" i="18"/>
  <c r="F38" i="18"/>
  <c r="F22" i="18"/>
  <c r="F51" i="18"/>
  <c r="F27" i="18"/>
  <c r="F34" i="18"/>
  <c r="F57" i="18"/>
  <c r="F25" i="18"/>
  <c r="F55" i="18"/>
  <c r="F47" i="18"/>
  <c r="F39" i="18"/>
  <c r="F31" i="18"/>
  <c r="F23" i="18"/>
  <c r="F15" i="18"/>
  <c r="F46" i="18"/>
  <c r="F30" i="18"/>
  <c r="F14" i="18"/>
  <c r="F43" i="18"/>
  <c r="F19" i="18"/>
  <c r="F58" i="18"/>
  <c r="F26" i="18"/>
  <c r="F18" i="18"/>
  <c r="F41" i="18"/>
  <c r="F53" i="18"/>
  <c r="F45" i="18"/>
  <c r="F37" i="18"/>
  <c r="F29" i="18"/>
  <c r="F21" i="18"/>
  <c r="F13" i="18"/>
  <c r="F35" i="18"/>
  <c r="F42" i="18"/>
  <c r="F49" i="18"/>
  <c r="F17" i="18"/>
  <c r="F52" i="18"/>
  <c r="F44" i="18"/>
  <c r="F36" i="18"/>
  <c r="F28" i="18"/>
  <c r="F20" i="18"/>
  <c r="F50" i="18"/>
  <c r="F33" i="18"/>
  <c r="G117" i="4"/>
  <c r="P117" i="4"/>
  <c r="P2" i="4" l="1"/>
  <c r="P3" i="4"/>
  <c r="P4" i="4"/>
  <c r="P5" i="4"/>
  <c r="P6" i="4"/>
  <c r="P7" i="4"/>
  <c r="P8" i="4"/>
  <c r="P9" i="4"/>
  <c r="P10" i="4"/>
  <c r="P11" i="4"/>
  <c r="P13" i="4"/>
  <c r="P14" i="4"/>
  <c r="P15" i="4"/>
  <c r="P16" i="4"/>
  <c r="P17" i="4"/>
  <c r="P18" i="4"/>
  <c r="P19" i="4"/>
  <c r="P20" i="4"/>
  <c r="P21" i="4"/>
  <c r="P22" i="4"/>
  <c r="P23" i="4"/>
  <c r="P24" i="4"/>
  <c r="P25" i="4"/>
  <c r="P27" i="4"/>
  <c r="P28" i="4"/>
  <c r="P29" i="4"/>
  <c r="P30" i="4"/>
  <c r="P31" i="4"/>
  <c r="P32" i="4"/>
  <c r="P33" i="4"/>
  <c r="P34" i="4"/>
  <c r="P35" i="4"/>
  <c r="P36" i="4"/>
  <c r="P37" i="4"/>
  <c r="P38" i="4"/>
  <c r="P39" i="4"/>
  <c r="P40" i="4"/>
  <c r="P41" i="4"/>
  <c r="P42" i="4"/>
  <c r="P26" i="4"/>
  <c r="P44" i="4"/>
  <c r="P45" i="4"/>
  <c r="P46" i="4"/>
  <c r="P47" i="4"/>
  <c r="P48" i="4"/>
  <c r="P49" i="4"/>
  <c r="P50" i="4"/>
  <c r="P51" i="4"/>
  <c r="P52" i="4"/>
  <c r="P53" i="4"/>
  <c r="P54" i="4"/>
  <c r="P55" i="4"/>
  <c r="P56" i="4"/>
  <c r="P57" i="4"/>
  <c r="P58" i="4"/>
  <c r="P59" i="4"/>
  <c r="P60" i="4"/>
  <c r="P61" i="4"/>
  <c r="P62" i="4"/>
  <c r="P63" i="4"/>
  <c r="P64" i="4"/>
  <c r="P65" i="4"/>
  <c r="P66" i="4"/>
  <c r="P67" i="4"/>
  <c r="P68" i="4"/>
  <c r="P69" i="4"/>
  <c r="P70" i="4"/>
  <c r="P71" i="4"/>
  <c r="P72" i="4"/>
  <c r="P73" i="4"/>
  <c r="P74" i="4"/>
  <c r="P75" i="4"/>
  <c r="P76" i="4"/>
  <c r="P77" i="4"/>
  <c r="P78" i="4"/>
  <c r="P79" i="4"/>
  <c r="P80" i="4"/>
  <c r="P81" i="4"/>
  <c r="P82" i="4"/>
  <c r="P84" i="4"/>
  <c r="P85" i="4"/>
  <c r="P86" i="4"/>
  <c r="P87" i="4"/>
  <c r="P88" i="4"/>
  <c r="P89" i="4"/>
  <c r="P90" i="4"/>
  <c r="P91" i="4"/>
  <c r="P92" i="4"/>
  <c r="P93" i="4"/>
  <c r="P94" i="4"/>
  <c r="P95" i="4"/>
  <c r="P98" i="4"/>
  <c r="P99" i="4"/>
  <c r="P100" i="4"/>
  <c r="P101" i="4"/>
  <c r="P102" i="4"/>
  <c r="P103" i="4"/>
  <c r="P104" i="4"/>
  <c r="P105" i="4"/>
  <c r="P106" i="4"/>
  <c r="P107" i="4"/>
  <c r="P108" i="4"/>
  <c r="P109" i="4"/>
  <c r="P112" i="4"/>
  <c r="P113" i="4"/>
  <c r="P114" i="4"/>
  <c r="G113" i="4"/>
  <c r="G114" i="4"/>
  <c r="K19" i="3"/>
  <c r="K20" i="3"/>
  <c r="M19" i="3"/>
  <c r="M20" i="3"/>
  <c r="D55" i="4"/>
  <c r="L20" i="3" l="1"/>
  <c r="L19" i="3"/>
  <c r="G76" i="4"/>
  <c r="G112" i="4"/>
  <c r="G26" i="4" l="1"/>
  <c r="G54" i="4"/>
  <c r="G52" i="4"/>
  <c r="G51" i="4"/>
  <c r="K69" i="3" l="1"/>
  <c r="L69" i="3"/>
  <c r="B45" i="4" s="1"/>
  <c r="M69" i="3"/>
  <c r="K66" i="3"/>
  <c r="L66" i="3"/>
  <c r="B52" i="4" s="1"/>
  <c r="M66" i="3"/>
  <c r="L67" i="3"/>
  <c r="B54" i="4" s="1"/>
  <c r="K67" i="3"/>
  <c r="M67" i="3"/>
  <c r="L65" i="3"/>
  <c r="B51" i="4" s="1"/>
  <c r="K65" i="3"/>
  <c r="M65" i="3"/>
  <c r="L7" i="3"/>
  <c r="B26" i="4" s="1"/>
  <c r="K7" i="3"/>
  <c r="M7" i="3"/>
  <c r="D36" i="4" l="1"/>
  <c r="G36" i="4"/>
  <c r="K81" i="3"/>
  <c r="M81" i="3"/>
  <c r="G2" i="4"/>
  <c r="G3" i="4"/>
  <c r="G4" i="4"/>
  <c r="G5" i="4"/>
  <c r="G6" i="4"/>
  <c r="G7" i="4"/>
  <c r="G8" i="4"/>
  <c r="G9" i="4"/>
  <c r="G10" i="4"/>
  <c r="G11" i="4"/>
  <c r="G12" i="4"/>
  <c r="G13" i="4"/>
  <c r="G14" i="4"/>
  <c r="G15" i="4"/>
  <c r="G16" i="4"/>
  <c r="G17" i="4"/>
  <c r="G18" i="4"/>
  <c r="G19" i="4"/>
  <c r="G20" i="4"/>
  <c r="G21" i="4"/>
  <c r="G22" i="4"/>
  <c r="G23" i="4"/>
  <c r="G24" i="4"/>
  <c r="G25" i="4"/>
  <c r="G27" i="4"/>
  <c r="G28" i="4"/>
  <c r="G29" i="4"/>
  <c r="G30" i="4"/>
  <c r="G31" i="4"/>
  <c r="G32" i="4"/>
  <c r="G33" i="4"/>
  <c r="G34" i="4"/>
  <c r="G35" i="4"/>
  <c r="G37" i="4"/>
  <c r="G38" i="4"/>
  <c r="G39" i="4"/>
  <c r="G40" i="4"/>
  <c r="G41" i="4"/>
  <c r="G42" i="4"/>
  <c r="G44" i="4"/>
  <c r="G45" i="4"/>
  <c r="G46" i="4"/>
  <c r="G47" i="4"/>
  <c r="G48" i="4"/>
  <c r="G49" i="4"/>
  <c r="G50" i="4"/>
  <c r="G53" i="4"/>
  <c r="G55" i="4"/>
  <c r="G56" i="4"/>
  <c r="G57" i="4"/>
  <c r="G58" i="4"/>
  <c r="G59" i="4"/>
  <c r="G60" i="4"/>
  <c r="G61" i="4"/>
  <c r="G62" i="4"/>
  <c r="G63" i="4"/>
  <c r="G64" i="4"/>
  <c r="G65" i="4"/>
  <c r="G66" i="4"/>
  <c r="G67" i="4"/>
  <c r="G68" i="4"/>
  <c r="G69" i="4"/>
  <c r="G70" i="4"/>
  <c r="G71" i="4"/>
  <c r="G72" i="4"/>
  <c r="G73" i="4"/>
  <c r="G74" i="4"/>
  <c r="G75" i="4"/>
  <c r="G77" i="4"/>
  <c r="G78" i="4"/>
  <c r="G79" i="4"/>
  <c r="G80" i="4"/>
  <c r="G81" i="4"/>
  <c r="G82" i="4"/>
  <c r="G83" i="4"/>
  <c r="G84" i="4"/>
  <c r="G85" i="4"/>
  <c r="G86" i="4"/>
  <c r="G87" i="4"/>
  <c r="G88" i="4"/>
  <c r="G89" i="4"/>
  <c r="G90" i="4"/>
  <c r="G91" i="4"/>
  <c r="G92" i="4"/>
  <c r="G93" i="4"/>
  <c r="G94" i="4"/>
  <c r="G95" i="4"/>
  <c r="G98" i="4"/>
  <c r="G99" i="4"/>
  <c r="G100" i="4"/>
  <c r="G101" i="4"/>
  <c r="G102" i="4"/>
  <c r="G103" i="4"/>
  <c r="G104" i="4"/>
  <c r="G105" i="4"/>
  <c r="G106" i="4"/>
  <c r="G107" i="4"/>
  <c r="G108" i="4"/>
  <c r="G109" i="4"/>
  <c r="G7" i="14"/>
  <c r="L81" i="3" l="1"/>
  <c r="M2" i="3"/>
  <c r="M8" i="3"/>
  <c r="M4" i="3"/>
  <c r="M5" i="3"/>
  <c r="M9" i="3"/>
  <c r="M10" i="3"/>
  <c r="M6" i="3"/>
  <c r="M11" i="3"/>
  <c r="M12" i="3"/>
  <c r="M13" i="3"/>
  <c r="M14" i="3"/>
  <c r="M15" i="3"/>
  <c r="M16" i="3"/>
  <c r="M17" i="3"/>
  <c r="M18" i="3"/>
  <c r="M24" i="3"/>
  <c r="M23" i="3"/>
  <c r="M25" i="3"/>
  <c r="M26" i="3"/>
  <c r="M27" i="3"/>
  <c r="M28" i="3"/>
  <c r="M29" i="3"/>
  <c r="M42" i="3"/>
  <c r="M43" i="3"/>
  <c r="M44" i="3"/>
  <c r="M45" i="3"/>
  <c r="M46" i="3"/>
  <c r="M47" i="3"/>
  <c r="M48" i="3"/>
  <c r="M49" i="3"/>
  <c r="M50" i="3"/>
  <c r="M51" i="3"/>
  <c r="M52" i="3"/>
  <c r="M53" i="3"/>
  <c r="M54" i="3"/>
  <c r="M55" i="3"/>
  <c r="M56" i="3"/>
  <c r="M57" i="3"/>
  <c r="M58" i="3"/>
  <c r="M59" i="3"/>
  <c r="M60" i="3"/>
  <c r="M61" i="3"/>
  <c r="M62" i="3"/>
  <c r="M63" i="3"/>
  <c r="M68" i="3"/>
  <c r="M64" i="3"/>
  <c r="M70" i="3"/>
  <c r="M71" i="3"/>
  <c r="M72" i="3"/>
  <c r="M73" i="3"/>
  <c r="M74" i="3"/>
  <c r="M75" i="3"/>
  <c r="M76" i="3"/>
  <c r="M77" i="3"/>
  <c r="M78" i="3"/>
  <c r="M80" i="3"/>
  <c r="M82" i="3"/>
  <c r="M83" i="3"/>
  <c r="M84" i="3"/>
  <c r="M85" i="3"/>
  <c r="M86" i="3"/>
  <c r="M87" i="3"/>
  <c r="M88" i="3"/>
  <c r="M89" i="3"/>
  <c r="M90" i="3"/>
  <c r="M92" i="3"/>
  <c r="M93" i="3"/>
  <c r="M94" i="3"/>
  <c r="M95" i="3"/>
  <c r="M96" i="3"/>
  <c r="M97" i="3"/>
  <c r="M98" i="3"/>
  <c r="M99" i="3"/>
  <c r="M100" i="3"/>
  <c r="M101" i="3"/>
  <c r="M102" i="3"/>
  <c r="M103" i="3"/>
  <c r="M104" i="3"/>
  <c r="M105" i="3"/>
  <c r="M106" i="3"/>
  <c r="M107" i="3"/>
  <c r="M110" i="3"/>
  <c r="M111" i="3"/>
  <c r="M112" i="3"/>
  <c r="M113" i="3"/>
  <c r="M114" i="3"/>
  <c r="M115" i="3"/>
  <c r="M116" i="3"/>
  <c r="M117" i="3"/>
  <c r="M118" i="3"/>
  <c r="M119" i="3"/>
  <c r="M120" i="3"/>
  <c r="M121" i="3"/>
  <c r="M2" i="1"/>
  <c r="M3" i="1"/>
  <c r="M4" i="1"/>
  <c r="M5" i="1"/>
  <c r="M6" i="1"/>
  <c r="M7" i="1"/>
  <c r="M10" i="1"/>
  <c r="M11" i="1"/>
  <c r="M12" i="1"/>
  <c r="M13" i="1"/>
  <c r="M14" i="1"/>
  <c r="M15" i="1"/>
  <c r="M16" i="1"/>
  <c r="M17" i="1"/>
  <c r="M18" i="1"/>
  <c r="M19" i="1"/>
  <c r="M20" i="1"/>
  <c r="M21" i="1"/>
  <c r="M22" i="1"/>
  <c r="M23" i="1"/>
  <c r="M24" i="1"/>
  <c r="M25" i="1"/>
  <c r="M30" i="1"/>
  <c r="M31" i="1"/>
  <c r="M32" i="1"/>
  <c r="M33" i="1"/>
  <c r="M34" i="1"/>
  <c r="M35" i="1"/>
  <c r="M36" i="1"/>
  <c r="M37" i="1"/>
  <c r="M38" i="1"/>
  <c r="M39" i="1"/>
  <c r="M40" i="1"/>
  <c r="M41" i="1"/>
  <c r="M42" i="1"/>
  <c r="D13" i="4" l="1"/>
  <c r="D32" i="4" l="1"/>
  <c r="D34" i="4"/>
  <c r="D35" i="4"/>
  <c r="D39" i="4"/>
  <c r="D40" i="4"/>
  <c r="D41" i="4"/>
  <c r="D42" i="4"/>
  <c r="D73" i="4"/>
  <c r="D89" i="4"/>
  <c r="D98" i="4"/>
  <c r="D99" i="4"/>
  <c r="D100" i="4"/>
  <c r="D101" i="4"/>
  <c r="D102" i="4"/>
  <c r="D103" i="4"/>
  <c r="D104" i="4"/>
  <c r="D105" i="4"/>
  <c r="D106" i="4"/>
  <c r="D107" i="4"/>
  <c r="D108" i="4"/>
  <c r="D109" i="4"/>
  <c r="L12" i="3"/>
  <c r="B2" i="4" s="1"/>
  <c r="L42" i="3"/>
  <c r="L43" i="3"/>
  <c r="L44" i="3"/>
  <c r="B8" i="4" s="1"/>
  <c r="L45" i="3"/>
  <c r="B9" i="4" s="1"/>
  <c r="L46" i="3"/>
  <c r="B10" i="4" s="1"/>
  <c r="L50" i="3"/>
  <c r="B11" i="4" s="1"/>
  <c r="L47" i="3"/>
  <c r="B12" i="4" s="1"/>
  <c r="L48" i="3"/>
  <c r="L51" i="3"/>
  <c r="B14" i="4" s="1"/>
  <c r="L49" i="3"/>
  <c r="L52" i="3"/>
  <c r="B16" i="4" s="1"/>
  <c r="L11" i="3"/>
  <c r="B17" i="4" s="1"/>
  <c r="L2" i="3"/>
  <c r="B18" i="4" s="1"/>
  <c r="L3" i="3"/>
  <c r="B19" i="4" s="1"/>
  <c r="L8" i="3"/>
  <c r="B20" i="4" s="1"/>
  <c r="L4" i="3"/>
  <c r="B21" i="4" s="1"/>
  <c r="L5" i="3"/>
  <c r="B22" i="4" s="1"/>
  <c r="L9" i="3"/>
  <c r="B23" i="4" s="1"/>
  <c r="L10" i="3"/>
  <c r="B24" i="4" s="1"/>
  <c r="L6" i="3"/>
  <c r="B25" i="4" s="1"/>
  <c r="L73" i="3"/>
  <c r="B27" i="4" s="1"/>
  <c r="L74" i="3"/>
  <c r="B28" i="4" s="1"/>
  <c r="L75" i="3"/>
  <c r="B29" i="4" s="1"/>
  <c r="L82" i="3"/>
  <c r="B30" i="4" s="1"/>
  <c r="L76" i="3"/>
  <c r="B31" i="4" s="1"/>
  <c r="L77" i="3"/>
  <c r="B32" i="4" s="1"/>
  <c r="L78" i="3"/>
  <c r="B33" i="4" s="1"/>
  <c r="B34" i="4"/>
  <c r="L80" i="3"/>
  <c r="L90" i="3"/>
  <c r="B37" i="4" s="1"/>
  <c r="L85" i="3"/>
  <c r="B38" i="4" s="1"/>
  <c r="L86" i="3"/>
  <c r="B39" i="4" s="1"/>
  <c r="L88" i="3"/>
  <c r="B40" i="4" s="1"/>
  <c r="L87" i="3"/>
  <c r="B42" i="4" s="1"/>
  <c r="L89" i="3"/>
  <c r="B41" i="4" s="1"/>
  <c r="L72" i="3"/>
  <c r="B44" i="4" s="1"/>
  <c r="L70" i="3"/>
  <c r="B46" i="4" s="1"/>
  <c r="L61" i="3"/>
  <c r="B47" i="4" s="1"/>
  <c r="L62" i="3"/>
  <c r="B48" i="4" s="1"/>
  <c r="L63" i="3"/>
  <c r="B49" i="4" s="1"/>
  <c r="L64" i="3"/>
  <c r="B50" i="4" s="1"/>
  <c r="L71" i="3"/>
  <c r="B53" i="4" s="1"/>
  <c r="L68" i="3"/>
  <c r="B55" i="4" s="1"/>
  <c r="L59" i="3"/>
  <c r="B56" i="4" s="1"/>
  <c r="L53" i="3"/>
  <c r="B57" i="4" s="1"/>
  <c r="L54" i="3"/>
  <c r="B58" i="4" s="1"/>
  <c r="L55" i="3"/>
  <c r="B59" i="4" s="1"/>
  <c r="L56" i="3"/>
  <c r="B60" i="4" s="1"/>
  <c r="L57" i="3"/>
  <c r="B61" i="4" s="1"/>
  <c r="L60" i="3"/>
  <c r="B62" i="4" s="1"/>
  <c r="L58" i="3"/>
  <c r="B63" i="4" s="1"/>
  <c r="L25" i="3"/>
  <c r="B64" i="4" s="1"/>
  <c r="L26" i="3"/>
  <c r="L16" i="3"/>
  <c r="B66" i="4" s="1"/>
  <c r="L17" i="3"/>
  <c r="B67" i="4" s="1"/>
  <c r="L18" i="3"/>
  <c r="L24" i="3"/>
  <c r="L23" i="3"/>
  <c r="L15" i="3"/>
  <c r="B71" i="4" s="1"/>
  <c r="L13" i="3"/>
  <c r="B72" i="4" s="1"/>
  <c r="L14" i="3"/>
  <c r="B73" i="4" s="1"/>
  <c r="L84" i="3"/>
  <c r="B74" i="4" s="1"/>
  <c r="L83" i="3"/>
  <c r="B75" i="4" s="1"/>
  <c r="L29" i="3"/>
  <c r="B77" i="4" s="1"/>
  <c r="L27" i="3"/>
  <c r="B78" i="4" s="1"/>
  <c r="L28" i="3"/>
  <c r="B79" i="4" s="1"/>
  <c r="L92" i="3"/>
  <c r="B80" i="4" s="1"/>
  <c r="L105" i="3"/>
  <c r="B81" i="4" s="1"/>
  <c r="L106" i="3"/>
  <c r="B82" i="4" s="1"/>
  <c r="L107" i="3"/>
  <c r="L95" i="3"/>
  <c r="B84" i="4" s="1"/>
  <c r="L102" i="3"/>
  <c r="B85" i="4" s="1"/>
  <c r="L96" i="3"/>
  <c r="B86" i="4" s="1"/>
  <c r="L97" i="3"/>
  <c r="B87" i="4" s="1"/>
  <c r="L98" i="3"/>
  <c r="B88" i="4" s="1"/>
  <c r="L103" i="3"/>
  <c r="L104" i="3"/>
  <c r="B90" i="4" s="1"/>
  <c r="L99" i="3"/>
  <c r="B91" i="4" s="1"/>
  <c r="L100" i="3"/>
  <c r="B92" i="4" s="1"/>
  <c r="L101" i="3"/>
  <c r="B93" i="4" s="1"/>
  <c r="L93" i="3"/>
  <c r="B94" i="4" s="1"/>
  <c r="L94" i="3"/>
  <c r="B95" i="4" s="1"/>
  <c r="L110" i="3"/>
  <c r="B98" i="4" s="1"/>
  <c r="L119" i="3"/>
  <c r="B99" i="4" s="1"/>
  <c r="L117" i="3"/>
  <c r="B100" i="4" s="1"/>
  <c r="L121" i="3"/>
  <c r="B101" i="4" s="1"/>
  <c r="L118" i="3"/>
  <c r="B102" i="4" s="1"/>
  <c r="L120" i="3"/>
  <c r="B103" i="4" s="1"/>
  <c r="L114" i="3"/>
  <c r="B104" i="4" s="1"/>
  <c r="L111" i="3"/>
  <c r="B105" i="4" s="1"/>
  <c r="L115" i="3"/>
  <c r="B106" i="4" s="1"/>
  <c r="L112" i="3"/>
  <c r="B107" i="4" s="1"/>
  <c r="L116" i="3"/>
  <c r="L113" i="3"/>
  <c r="B109" i="4" s="1"/>
  <c r="L2" i="1"/>
  <c r="L17" i="1"/>
  <c r="L10" i="1"/>
  <c r="L11" i="1"/>
  <c r="L12" i="1"/>
  <c r="L13" i="1"/>
  <c r="L18" i="1"/>
  <c r="L19" i="1"/>
  <c r="L14" i="1"/>
  <c r="L15" i="1"/>
  <c r="L16" i="1"/>
  <c r="L24" i="1"/>
  <c r="L21" i="1"/>
  <c r="L20" i="1"/>
  <c r="L23" i="1"/>
  <c r="L22" i="1"/>
  <c r="L25" i="1"/>
  <c r="L3" i="1"/>
  <c r="L4" i="1"/>
  <c r="L5" i="1"/>
  <c r="L26" i="1"/>
  <c r="L28" i="1"/>
  <c r="L27" i="1"/>
  <c r="L29" i="1"/>
  <c r="L30" i="1"/>
  <c r="L8" i="1"/>
  <c r="D132" i="4" s="1"/>
  <c r="L9" i="1"/>
  <c r="D133" i="4" s="1"/>
  <c r="L6" i="1"/>
  <c r="L7" i="1"/>
  <c r="L31" i="1"/>
  <c r="L42" i="1"/>
  <c r="L41" i="1"/>
  <c r="D118" i="4" s="1"/>
  <c r="L39" i="1"/>
  <c r="L34" i="1"/>
  <c r="L36" i="1"/>
  <c r="L35" i="1"/>
  <c r="L38" i="1"/>
  <c r="L37" i="1"/>
  <c r="L40" i="1"/>
  <c r="L32" i="1"/>
  <c r="L33" i="1"/>
  <c r="D122" i="4" l="1"/>
  <c r="D123" i="4"/>
  <c r="D124" i="4"/>
  <c r="D125" i="4"/>
  <c r="D129" i="4"/>
  <c r="D130" i="4"/>
  <c r="D120" i="4"/>
  <c r="D121" i="4"/>
  <c r="D126" i="4"/>
  <c r="D127" i="4"/>
  <c r="D128" i="4"/>
  <c r="D115" i="4"/>
  <c r="D116" i="4"/>
  <c r="B108" i="4"/>
  <c r="B110" i="4"/>
  <c r="B111" i="4"/>
  <c r="B116" i="4"/>
  <c r="B115" i="4"/>
  <c r="B15" i="4"/>
  <c r="B13" i="4"/>
  <c r="B65" i="4"/>
  <c r="B89" i="4"/>
  <c r="B119" i="4"/>
  <c r="B83" i="4"/>
  <c r="B118" i="4"/>
  <c r="B36" i="4"/>
  <c r="B35" i="4"/>
  <c r="B69" i="4"/>
  <c r="B70" i="4"/>
  <c r="B117" i="4"/>
  <c r="B4" i="4"/>
  <c r="B7" i="4"/>
  <c r="B3" i="4"/>
  <c r="B113" i="4"/>
  <c r="B114" i="4"/>
  <c r="B68" i="4"/>
  <c r="B5" i="4"/>
  <c r="B6" i="4"/>
  <c r="K111" i="3"/>
  <c r="K97" i="3"/>
  <c r="K47" i="3"/>
  <c r="K106" i="3"/>
  <c r="K94" i="3"/>
  <c r="K87" i="3"/>
  <c r="K95" i="3"/>
  <c r="K68" i="3"/>
  <c r="K24" i="3"/>
  <c r="K119" i="3"/>
  <c r="K77" i="3"/>
  <c r="K15" i="3"/>
  <c r="K71" i="3"/>
  <c r="K49" i="3"/>
  <c r="K74" i="3"/>
  <c r="K99" i="3"/>
  <c r="K29" i="3"/>
  <c r="K120" i="3"/>
  <c r="K102" i="3"/>
  <c r="K9" i="3"/>
  <c r="K105" i="3"/>
  <c r="K116" i="3"/>
  <c r="K100" i="3"/>
  <c r="K11" i="3"/>
  <c r="K70" i="3"/>
  <c r="K114" i="3"/>
  <c r="K18" i="3"/>
  <c r="K92" i="3"/>
  <c r="K84" i="3"/>
  <c r="K98" i="3"/>
  <c r="K44" i="3"/>
  <c r="K110" i="3"/>
  <c r="K90" i="3"/>
  <c r="K104" i="3"/>
  <c r="K117" i="3"/>
  <c r="K12" i="3"/>
  <c r="K28" i="3"/>
  <c r="K113" i="3"/>
  <c r="K121" i="3"/>
  <c r="K61" i="3"/>
  <c r="K16" i="3"/>
  <c r="K62" i="3"/>
  <c r="K63" i="3"/>
  <c r="K26" i="3"/>
  <c r="K27" i="3"/>
  <c r="K3" i="3"/>
  <c r="K107" i="3"/>
  <c r="K55" i="3"/>
  <c r="K101" i="3"/>
  <c r="K17" i="3"/>
  <c r="K48" i="3"/>
  <c r="K6" i="3"/>
  <c r="K54" i="3"/>
  <c r="K4" i="3"/>
  <c r="K56" i="3"/>
  <c r="K103" i="3"/>
  <c r="K25" i="3"/>
  <c r="K115" i="3"/>
  <c r="K64" i="3"/>
  <c r="K83" i="3"/>
  <c r="K13" i="3"/>
  <c r="K59" i="3"/>
  <c r="K93" i="3"/>
  <c r="K60" i="3"/>
  <c r="K96" i="3"/>
  <c r="K57" i="3"/>
  <c r="K118" i="3"/>
  <c r="K53" i="3"/>
  <c r="K112" i="3"/>
  <c r="K86" i="3"/>
  <c r="K14" i="3"/>
  <c r="K58" i="3"/>
  <c r="K23" i="3"/>
  <c r="K46" i="3"/>
  <c r="K82" i="3"/>
  <c r="K78" i="3"/>
  <c r="K85" i="3"/>
  <c r="K72" i="3"/>
  <c r="K3" i="1"/>
  <c r="K9" i="1"/>
  <c r="K33" i="1"/>
  <c r="K13" i="1"/>
  <c r="K31" i="1"/>
  <c r="K25" i="1"/>
  <c r="K22" i="1"/>
  <c r="K34" i="1"/>
  <c r="K16" i="1"/>
  <c r="K39" i="1"/>
  <c r="K88" i="3"/>
  <c r="K8" i="3"/>
  <c r="K5" i="3"/>
  <c r="K42" i="1"/>
  <c r="K17" i="1"/>
  <c r="K6" i="1"/>
  <c r="K10" i="1"/>
  <c r="K14" i="1"/>
  <c r="K20" i="1"/>
  <c r="K12" i="1"/>
  <c r="K36" i="1"/>
  <c r="K21" i="1"/>
  <c r="K52" i="3"/>
  <c r="K2" i="3"/>
  <c r="K89" i="3"/>
  <c r="K5" i="1"/>
  <c r="K19" i="1"/>
  <c r="K41" i="1"/>
  <c r="K7" i="1"/>
  <c r="K8" i="1"/>
  <c r="K37" i="1"/>
  <c r="K27" i="1"/>
  <c r="K10" i="3"/>
  <c r="K51" i="3"/>
  <c r="K43" i="3"/>
  <c r="K18" i="1"/>
  <c r="K38" i="1"/>
  <c r="K80" i="3"/>
  <c r="K76" i="3"/>
  <c r="K40" i="1"/>
  <c r="K15" i="1"/>
  <c r="K23" i="1"/>
  <c r="K32" i="1"/>
  <c r="K24" i="1"/>
  <c r="K2" i="1"/>
  <c r="K50" i="3"/>
  <c r="K30" i="1"/>
  <c r="K29" i="1"/>
  <c r="K45" i="3"/>
  <c r="K35" i="1"/>
  <c r="K73" i="3"/>
  <c r="K42" i="3"/>
  <c r="K75" i="3"/>
  <c r="K28" i="1"/>
  <c r="K11" i="1"/>
  <c r="K26" i="1"/>
  <c r="K4" i="1"/>
  <c r="D117" i="4" l="1"/>
  <c r="D113" i="4"/>
  <c r="D112" i="4"/>
  <c r="D76" i="4"/>
  <c r="D26" i="4"/>
  <c r="D51" i="4"/>
  <c r="D54" i="4"/>
  <c r="D19" i="4"/>
  <c r="D22" i="4"/>
  <c r="D25" i="4"/>
  <c r="D30" i="4"/>
  <c r="D53" i="4"/>
  <c r="D63" i="4"/>
  <c r="D71" i="4"/>
  <c r="D77" i="4"/>
  <c r="D85" i="4"/>
  <c r="D93" i="4"/>
  <c r="D67" i="4"/>
  <c r="D60" i="4"/>
  <c r="D31" i="4"/>
  <c r="D56" i="4"/>
  <c r="D72" i="4"/>
  <c r="D78" i="4"/>
  <c r="D86" i="4"/>
  <c r="D94" i="4"/>
  <c r="D59" i="4"/>
  <c r="D81" i="4"/>
  <c r="D37" i="4"/>
  <c r="D90" i="4"/>
  <c r="D57" i="4"/>
  <c r="D64" i="4"/>
  <c r="D79" i="4"/>
  <c r="D87" i="4"/>
  <c r="D95" i="4"/>
  <c r="D45" i="4"/>
  <c r="D75" i="4"/>
  <c r="D68" i="4"/>
  <c r="D58" i="4"/>
  <c r="D66" i="4"/>
  <c r="D74" i="4"/>
  <c r="D80" i="4"/>
  <c r="D88" i="4"/>
  <c r="D46" i="4"/>
  <c r="D82" i="4"/>
  <c r="D38" i="4"/>
  <c r="D48" i="4"/>
  <c r="D61" i="4"/>
  <c r="D69" i="4"/>
  <c r="D83" i="4"/>
  <c r="D91" i="4"/>
  <c r="D50" i="4"/>
  <c r="D62" i="4"/>
  <c r="D70" i="4"/>
  <c r="D84" i="4"/>
  <c r="D92" i="4"/>
  <c r="D49" i="4"/>
  <c r="D52" i="4"/>
  <c r="D24" i="4"/>
  <c r="D23" i="4"/>
  <c r="D21" i="4"/>
  <c r="D47" i="4"/>
  <c r="D44" i="4"/>
  <c r="D14" i="4"/>
  <c r="D17" i="4"/>
  <c r="D20" i="4"/>
  <c r="D29" i="4"/>
  <c r="D18" i="4"/>
  <c r="D15" i="4"/>
  <c r="D28" i="4"/>
  <c r="D16" i="4"/>
  <c r="D27" i="4"/>
  <c r="D65" i="4"/>
  <c r="D2" i="4"/>
  <c r="D12" i="4"/>
  <c r="D11" i="4"/>
  <c r="D9" i="4"/>
  <c r="D7" i="4"/>
  <c r="D8" i="4"/>
  <c r="D6" i="4"/>
  <c r="D5" i="4"/>
  <c r="D3" i="4"/>
  <c r="D4" i="4"/>
  <c r="D10" i="4"/>
  <c r="P12" i="4" l="1"/>
  <c r="P120" i="4" l="1"/>
  <c r="B120"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CUSTDEV3</author>
  </authors>
  <commentList>
    <comment ref="L70" authorId="0" shapeId="0" xr:uid="{858A9E9C-79C3-4088-B868-C69D69755C5C}">
      <text>
        <r>
          <rPr>
            <b/>
            <sz val="9"/>
            <color indexed="81"/>
            <rFont val="Tahoma"/>
            <family val="2"/>
          </rPr>
          <t>NPAP:</t>
        </r>
        <r>
          <rPr>
            <sz val="9"/>
            <color indexed="81"/>
            <rFont val="Tahoma"/>
            <family val="2"/>
          </rPr>
          <t xml:space="preserve">
TBD since the state at OoExt "Goods presented at Exit" permits the cancellation initiation by ECS OoExp
On the contrary, the AES state (OoExt) "Goods presented at Transit" does not allow an invalidation triggered by OoExp</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581EE0C4-5CA4-4A93-9D96-467F1166D001}" keepAlive="1" name="ThisWorkbookDataModel" description="Data Model" type="5" refreshedVersion="8"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xr16:uid="{1EA88D0D-3788-426A-8065-2B4F9B83704B}" name="WorksheetConnection_Transition Analysis.xlsm!Table1" type="102" refreshedVersion="8" minRefreshableVersion="5">
    <extLst>
      <ext xmlns:x15="http://schemas.microsoft.com/office/spreadsheetml/2010/11/main" uri="{DE250136-89BD-433C-8126-D09CA5730AF9}">
        <x15:connection id="Table1">
          <x15:rangePr sourceName="_xlcn.WorksheetConnection_TransitionAnalysis.xlsmTable11"/>
        </x15:connection>
      </ext>
    </extLst>
  </connection>
  <connection id="3" xr16:uid="{041EB5DB-DFFE-47EF-B7BD-5D0A8519B1F8}" name="WorksheetConnection_Transition Analysis.xlsm!Table13" type="102" refreshedVersion="8" minRefreshableVersion="5">
    <extLst>
      <ext xmlns:x15="http://schemas.microsoft.com/office/spreadsheetml/2010/11/main" uri="{DE250136-89BD-433C-8126-D09CA5730AF9}">
        <x15:connection id="Table13">
          <x15:rangePr sourceName="_xlcn.WorksheetConnection_TransitionAnalysis.xlsmTable131"/>
        </x15:connection>
      </ext>
    </extLst>
  </connection>
  <connection id="4" xr16:uid="{B36694BD-BE81-4A7D-AF98-9896E1FFB691}" name="WorksheetConnection_Transition Analysis.xlsm!Table3" type="102" refreshedVersion="8" minRefreshableVersion="5">
    <extLst>
      <ext xmlns:x15="http://schemas.microsoft.com/office/spreadsheetml/2010/11/main" uri="{DE250136-89BD-433C-8126-D09CA5730AF9}">
        <x15:connection id="Table3">
          <x15:rangePr sourceName="_xlcn.WorksheetConnection_TransitionAnalysis.xlsmTable31"/>
        </x15:connection>
      </ext>
    </extLst>
  </connection>
</connections>
</file>

<file path=xl/metadata.xml><?xml version="1.0" encoding="utf-8"?>
<metadata xmlns="http://schemas.openxmlformats.org/spreadsheetml/2006/main">
  <metadataTypes count="1">
    <metadataType name="XLMDX" minSupportedVersion="120000" copy="1" pasteAll="1" pasteValues="1" merge="1" splitFirst="1" rowColShift="1" clearFormats="1" clearComments="1" assign="1" coerce="1"/>
  </metadataTypes>
  <metadataStrings count="3">
    <s v="ThisWorkbookDataModel"/>
    <s v="{[Table3].[Gap Analysis Indicator].&amp;[2]}"/>
    <s v="{[Table3].[Gap Analysis Indicator].&amp;[3]}"/>
  </metadataStrings>
  <mdxMetadata count="2">
    <mdx n="0" f="s">
      <ms ns="1" c="0"/>
    </mdx>
    <mdx n="0" f="s">
      <ms ns="2" c="0"/>
    </mdx>
  </mdxMetadata>
  <valueMetadata count="2">
    <bk>
      <rc t="1" v="0"/>
    </bk>
    <bk>
      <rc t="1" v="1"/>
    </bk>
  </valueMetadata>
</metadata>
</file>

<file path=xl/sharedStrings.xml><?xml version="1.0" encoding="utf-8"?>
<sst xmlns="http://schemas.openxmlformats.org/spreadsheetml/2006/main" count="2549" uniqueCount="749">
  <si>
    <t xml:space="preserve">OWNER: </t>
  </si>
  <si>
    <t xml:space="preserve">ISSUE DATE: </t>
  </si>
  <si>
    <t>VERSION:</t>
  </si>
  <si>
    <t>DG TAXUD</t>
  </si>
  <si>
    <t>Taxation and Customs Union DG</t>
  </si>
  <si>
    <t>SUBJECT:</t>
  </si>
  <si>
    <t>DDNXA FOR AES P1</t>
  </si>
  <si>
    <t>Appendix M: Scenario Transition Analysis output</t>
  </si>
  <si>
    <t>(DDNXA_APP_M)</t>
  </si>
  <si>
    <t>AES Scenario</t>
  </si>
  <si>
    <t>AES L2-L3 Group</t>
  </si>
  <si>
    <t>ECSP2 Scenario</t>
  </si>
  <si>
    <t>ECSP2 L2-L3 Group</t>
  </si>
  <si>
    <t>Transition Analysis Outcome</t>
  </si>
  <si>
    <t>Gap Analysis Indicator</t>
  </si>
  <si>
    <t>Compatibility Assessment</t>
  </si>
  <si>
    <t>IE Compatibility Indicator</t>
  </si>
  <si>
    <t>State Machine Compatibility Indicator</t>
  </si>
  <si>
    <t>Transition Conflict Explanation and other Remarks</t>
  </si>
  <si>
    <t>Precondition for use in AES</t>
  </si>
  <si>
    <t>Resolution for State Machine</t>
  </si>
  <si>
    <t>Resolution for CD Exchanges</t>
  </si>
  <si>
    <t>Remark for ED exchanges</t>
  </si>
  <si>
    <t>Reference to Transitional Scenario</t>
  </si>
  <si>
    <t>Scenario Key</t>
  </si>
  <si>
    <t>AES/EXP/CFL/E-EXP-CFL-M-001 Core flow</t>
  </si>
  <si>
    <t>ECSP2/EXP/CFL/Core flow</t>
  </si>
  <si>
    <t xml:space="preserve">
</t>
  </si>
  <si>
    <t>N/A</t>
  </si>
  <si>
    <t>The "Under Release" state of Customs Office of Export in ECSP2 is no more applicable in AES. The state is not "Required" states affecting CD exchanges</t>
  </si>
  <si>
    <t>In AES, IE590 is sent in AES by the TraExt while in ECSP2, it is sent by the LAExt.</t>
  </si>
  <si>
    <t>AES/EXP/EXP/E-EXP-EXP-A-001 Control at Export with release for Export (Standard declaration)</t>
  </si>
  <si>
    <t>ECSP2/EXP/EXP/Control at Export with release for Export (Normal procedure)</t>
  </si>
  <si>
    <t>In AES, IE590 is sent in AES by Trader compared to ECSP2 where is sent by Local Authority</t>
  </si>
  <si>
    <t>ECSP2/EXP/EXP/Control at Export with release for Export (Simplified procedure)</t>
  </si>
  <si>
    <t xml:space="preserve">Simplified Procedure does exist in AES. </t>
  </si>
  <si>
    <t>ECSP2 Scenario is not valid when Declarant/Representative in AES.
Analysis concern when OoExp in ECSP2 and OoExt in AES (CD exchanges as per mapped AES scenario)</t>
  </si>
  <si>
    <t>NECA in AES shall respond as per mapped AES scenario</t>
  </si>
  <si>
    <t>AES/EXP/EXP/E-EXP-EXP-A-002 Control at Export with release for Export refused</t>
  </si>
  <si>
    <t>ECSP2/EXP/EXP/Control at Export with release for Export refused (Normal procedure)</t>
  </si>
  <si>
    <t>The check that the Export Declaration was not submitted prior to the goods presentation exists.
There is a risk analysis before the control decision at CoExp.</t>
  </si>
  <si>
    <t>No CD exchange</t>
  </si>
  <si>
    <t>ECSP2/EXP/EXP/Control at Export with release for Export refused (Simplified procedure)</t>
  </si>
  <si>
    <t>Simplified Procedure does exist in AES. No CD exchanges.</t>
  </si>
  <si>
    <t>ECSP2 Scenario is not valid when Declarant/Representative in AES. 
Mapped AES scenario concerns only when OoExt is in AES</t>
  </si>
  <si>
    <t>ECSP2/EXP/EXP/Release request accepted and release for Export</t>
  </si>
  <si>
    <t xml:space="preserve">No conflict in terms of CD exchanges. In case of minor revisions were required following control and when  the Trader at Export did not give any advice yet (he/she did not pronounce opposition or approval). </t>
  </si>
  <si>
    <t>ECSP2 Scenario is not valid when Declarant/Representative in AES</t>
  </si>
  <si>
    <t>The following states of Customs Office of Export in ECSP2 are no more applicable in AES: Idle and Under release request. Both states are not "Required" states affecting CD exchanges.</t>
  </si>
  <si>
    <t>"Handle release request" functionality is not supported in AES (IE554 and IE562). This communication should be performed outside of AES in case of minor revisions reflecting Declarant/Representative feedback (opposition or no opposition).</t>
  </si>
  <si>
    <t>AES/EXP/EXP/E-EXP-EXP-A-003 Declaration submission prior to presentation</t>
  </si>
  <si>
    <t>Declaration submission prior to presentation is not supported in ECSP2 (no predecessor scenario) although might be implemented at national level.
ECSP2 scenario has been mapped for the case OoExt is in ECSP2.</t>
  </si>
  <si>
    <t xml:space="preserve">Declarant/Representative in AES. </t>
  </si>
  <si>
    <t>A new state  "Registered and Waiting for Presentation of Goods has been added for this functionality. No impact to Common Domain.</t>
  </si>
  <si>
    <t>New functionality and exchanges as per AES specifications
In AES, IE590 is sent in AES by Trader compared to ECSP2 where is sent by Local Authority</t>
  </si>
  <si>
    <t>AES/EXP/EXP/E-EXP-EXP-A-004 Correction of the pre-lodged declaration prior to presentation of goods</t>
  </si>
  <si>
    <t>AES/EXP/EXP/E-EXP-EXP-A-005 Cancellation of the pre-lodged declaration prior to presentation of goods</t>
  </si>
  <si>
    <t>Declaration submission prior to presentation is not supported in ECSP2 (no predecessor scenario) although might be implemented at national level.</t>
  </si>
  <si>
    <t>New functionality and exchanges as per AES specifications</t>
  </si>
  <si>
    <t>AES/EXP/EXP/E-EXP-EXP-E-001 Declaration submission prior to presentation with timer expiry</t>
  </si>
  <si>
    <t>AES/EXP/EXP/E-EXP-EXP-A-006 Declaration submission prior to presentation with invalid presentation notification</t>
  </si>
  <si>
    <t>A new state  "Registered and Waiting for Presentation of Goods has been added for this functionality</t>
  </si>
  <si>
    <t>AES/EXP/EXP/E-EXP-EXP-A-007 Export and Exit when the Customs Office of Export is the Customs Office of Exit</t>
  </si>
  <si>
    <t>Such message exchange protocol is not defined in ECSP2 although is valid as a business scenario in that phase too.</t>
  </si>
  <si>
    <t>AES/EXP/EXP/E-EXP-EXP-E-002 Rejection of declaration</t>
  </si>
  <si>
    <t>ECSP2/EXP/EXP/Rejection of declaration</t>
  </si>
  <si>
    <t>As Is</t>
  </si>
  <si>
    <t xml:space="preserve">"Rejected state" does not exist in ECSP2 STD. </t>
  </si>
  <si>
    <t>AES/EXP/EXP/E-EXP-EXP-A-008 Declaration amendment accepted</t>
  </si>
  <si>
    <t>ECSP2/EXP/EXP/Declaration amendment accepted</t>
  </si>
  <si>
    <t>The transition from "Under Release" to "Accepted" in amendment was removed however does not affect common domain.</t>
  </si>
  <si>
    <t>AES/EXP/EXP/E-EXP-EXP-E-003 Declaration amendment rejected</t>
  </si>
  <si>
    <t>ECSP2/EXP/EXP/Declaration amendment rejected</t>
  </si>
  <si>
    <t>AES/EXP/CCE/E-EXP-CCE-M-001 SCO recommends pre-release - No controls at SCO and PCO</t>
  </si>
  <si>
    <t>No conflict for communication between OoExp/SCO and OoExt (ECSP2).  Mapping is done with ECSP2/EXP/CFL/Core flow in terms of CD exchanges between OoExp and OoExt</t>
  </si>
  <si>
    <t>SCO and PCO must be both in AES phase / OoExt is considered to be in ECSP2</t>
  </si>
  <si>
    <t>Additional states for CCE are defined in OoExp/SCO state machine however this concern only NECA in AES (see precondition). 
A new state machine is defined for PCO however this concern only NECA in AES (see precondition).
Above new states do not affect communication with OoExt.</t>
  </si>
  <si>
    <t>AES/EXP/CCE/E-EXP-CCE-A-001 SCO recommends pre-release - Satisfactory/considered satisfactory controls at PCO</t>
  </si>
  <si>
    <t>AES/EXP/CCE/E-EXP-CCE-A-002 SCO recommends pre-release - Unsatisfactory controls at PCO</t>
  </si>
  <si>
    <t>This case is similar to ECSP2/EXP/EXP/Control at Export with release for Export refused (Normal procedure)  of Export Process in ECSP2.</t>
  </si>
  <si>
    <t>Additional states for CCE are defined in OoExp/SCO state machine. However, they do not affect communication with OoExt.</t>
  </si>
  <si>
    <t>AES/EXP/CCE/E-EXP-CCE-E-001 SCO recommends pre-release - Expiry of timer for receiving control decision from PCO</t>
  </si>
  <si>
    <t xml:space="preserve">No conflict for communication between OoExp/SCO and OoExt (ECSP2). 
It similar to AES/EXP/CCE/E-EXP-CCE-A-001 SCO recommends pre-release - Satisfactory/considered satisfactory controls at PCO
the T_AWAITING_CONTROL_DEC_NOT timer expires, before the AES at the Presentation Customs Office has sent a Control Notification to Supervising Customs Office C_CTR_SUP (IE563).
In this case, the Supervising Customs Office takes the decision (either manually or automatically) to release the goods for export. Therefore, the AES at the Supervising Customs Office informs the AES at the Presentation Customs Office that the goods have been released for export via a Release Notification to Presentation Customs Office C_REL_PRE (IE543). 
The AES at the Presentation Customs Office receives the Release Notification C_REL_PRE (IE543) from the AES at the Supervising Customs Office and changes the state of the movement to “Goods Released for Export”. </t>
  </si>
  <si>
    <t>AES/EXP/CCE/E-EXP-CCE-A-003 SCO recommends control at PCO - Satisfactory/Considered satisfactory controls at PCO</t>
  </si>
  <si>
    <t>This case is similar to  ECSP2/EXP/EXP/Control at Export with release for Export (Normal procedure)  of Export Process in ECSP2.
No conflict for communication between OoExp/SCO and OoExt (ECSP2).  Mapping is done with ECSP2/EXP/CFL/Core flow in terms of CD exchanges with OoExt</t>
  </si>
  <si>
    <t>AES/EXP/CCE/E-EXP-CCE-A-004 SCO recommends control at PCO - Unsatisfactory controls at PCO</t>
  </si>
  <si>
    <t>This case is similar to ECSP2/EXP/EXP/Control at Export with release for Export refused (Normal procedure)  of Export Process in ECSP2.
No CD exchange is performed with OoExt (ECSP2)</t>
  </si>
  <si>
    <t xml:space="preserve">AES/EXP/CCE/E-EXP-CCE-E-002 SCO recommends control at PCO - PCO decides not to perform any control </t>
  </si>
  <si>
    <t xml:space="preserve">No conflict for communication between OoExp/SCO and OoExt (ECSP2). 
It similar to AES/EXP/CCE/E-EXP-CCE-A-004 SCO recommends control at PCO - Satisfactory/Considered satisfactory controls at PCO
Upon receiving the Control Notification to Supervising Customs Office C_CTR_SUP (IE563) indicating the decision of the Presentation Customs Office for not performing any controls, the AES at the Supervising Customs Office stops the T_AWAITING_CONTROL_DEC_NOT timer. 
 In this case, the Supervising Customs Office takes the decision (either manually or automatically) to release the goods for export. Therefore, the AES at the Supervising Customs Office informs the AES at the Presentation Customs Office that the goods have been released for export via a Release Notification to Presentation Customs Office C_REL_PRE (IE543). </t>
  </si>
  <si>
    <t>AES/EXP/CCE/E-EXP-CCE-E-003 SCO recommends control at PCO - Expiry of timer for receiving control decision from PCO</t>
  </si>
  <si>
    <t xml:space="preserve">No conflict for communication between OoExp/SCO and OoExt (ECSP2). 
It similar to AES/EXP/CCE/E-EXP-CCE-A-004 SCO recommends control at PCO - Satisfactory/Considered satisfactory controls at PCO
According to this scenario, a Control Notification to Supervising Customs Office C_CTR_SUP (IE563) is not received until a specified time (a configurable amount of time) before the expiration of the T_AWAITING_CONTROL_DEC_NOT timer, therefore the AES at the Supervising Customs Office sends to the AES at the Presentation Customs Office a ‘Reminder Message for Control Decision’ C_CTR_REM (IE564).
Additionally, the T_AWAITING_CONTROL_DEC_NOT timer expires before the AES at the Presentation Customs Office has sent a Control Notification to Supervising Customs Office C_CTR_SUP (IE563).
In this case, the Supervising Customs Office takes the decision (either manually or automatically) to release the goods for export. Therefore, the AES at the Supervising Customs Office informs the AES at the Presentation Customs Office that the goods have been released for export via a Release Notification to Presentation Customs Office C_REL_PRE (IE543). </t>
  </si>
  <si>
    <t>AES/EXP/CCE/E-EXP-CCE-A-005 Unsatisfactory documentary controls at SCO</t>
  </si>
  <si>
    <t>AES/EXP/CCE/E-EXP-CCE-A-006 Declaration amendment accepted under centralised clearance</t>
  </si>
  <si>
    <t>No conflict for communication between OoExp/SCO and OoExt (ECSP2).
Mapping is done with  ECSP2/EXP/EXP/Declaration amendment accepted in terms of CD exchanges.</t>
  </si>
  <si>
    <t>AES/EXP/INV/E-EXP-INV-A-001 Invalidation by Trader before release of the movement for Export</t>
  </si>
  <si>
    <t>ECSP2/EXP/INV/Cancellation by Trader before release of the movement for Export</t>
  </si>
  <si>
    <r>
      <t>The following states of Customs Office of Export in ECSP2 are no more applicable in AES for cancellation</t>
    </r>
    <r>
      <rPr>
        <b/>
        <sz val="11"/>
        <color theme="1"/>
        <rFont val="Calibri"/>
        <family val="2"/>
        <scheme val="minor"/>
      </rPr>
      <t xml:space="preserve"> before release of the movement (no common domain exchange)</t>
    </r>
    <r>
      <rPr>
        <sz val="11"/>
        <color theme="1"/>
        <rFont val="Calibri"/>
        <family val="2"/>
        <scheme val="minor"/>
      </rPr>
      <t xml:space="preserve">: Under release, Under release request, Idle, Declaration under Amendment, Under Control.
all states are not "Required" states affecting CD exchanges
</t>
    </r>
    <r>
      <rPr>
        <sz val="11"/>
        <color rgb="FFFF0000"/>
        <rFont val="Calibri"/>
        <family val="2"/>
        <charset val="161"/>
        <scheme val="minor"/>
      </rPr>
      <t xml:space="preserve">
</t>
    </r>
    <r>
      <rPr>
        <sz val="11"/>
        <rFont val="Calibri"/>
        <family val="2"/>
        <scheme val="minor"/>
      </rPr>
      <t>In addition, in AES invalidation is allowed also in the "Diversion Accepted" state.</t>
    </r>
  </si>
  <si>
    <t>AES/EXP/INV/E-EXP-INV-A-002 Invalidation requested by Trader for a Released Movement</t>
  </si>
  <si>
    <t>ECSP2/EXP/INV/Cancellation requested by Trader for a Released Movement</t>
  </si>
  <si>
    <t xml:space="preserve">In ECSP2, the Office of Exit responds with a Functional NACK C_FUN_NCK (IE906) message if cancellation cannot be performed as per state. Then the movement cannot be cancelled and no state transition is performed. In AES, IE591C negative is expected instead of IE906. However, IE906 cannot be upgraded to IE591C. NECA AES cannot understand from IE906A.edi whether this concern out of sequence rejection for the previously submitted IE510. 
Therefore, NECA AES when OoExp must accept IE906 (out of sequence) as an alternative of IE591 negative.
In ECSP2 if the movement is on “Diversion Accepted” state then the cancellation shall be rejected immediately by the Office of Export since a diversion has already been accepted and the goods have been presented in another Office of Exit. The “Cancelled” state is a final state.
Therefore, no cancellation will be sent to OoExt (AES) in this case.
In AES, a declaration at Office of Export can reach the “Invalidated” state  when being in the “Diversion Accepted” following acknowledgement from Office of Exit (IE591). In  case Office of Exit in ECSP2 will receive the cancellation request (IE510) and can accept cancellation if the movement is at the following states:  AER Created, AER Requested, Goods Presented at Exit, Under Control, Goods ready to be released, Goods released for immediate leave, Goods held for storing, Goods release for immediate leave (partial).
In that scenario, Office of Exit in ECSP2 responds with IE901 (to be converted to IE591).
If OoExp is in ECSP2, then OoExt in AES will receive the cancellation request (IE510) and can accept cancellation if the movement is at the following states: AER Created, AER Requested, Arrived Elsewhere, Goods Presented at Exit, Goods Ready to be Released, Goods Held for Storing, Goods Released for Immediate Leave, Goods Release for Immediate Leave (Partial). </t>
  </si>
  <si>
    <t xml:space="preserve">
In ECSP2 if the movement is on “Diversion Accepted” state then the cancellation shall be rejected immediately by the OoEXP since a diversion has already been accepted and the goods have been presented in another OoEXT. The “Cancelled” state is a final state.
Therefore, no cancellation will be sent to OoExt (AES) in this case.
In AES, a declaration at OoEXP can reach the “Invalidated” state  when being in the “Diversion Accepted” following acknowledgement from OoEXT (IE591). In  case OoEXT in ECSP2 will receive the cancellation request (IE510) and can accept cancellation if the movement is at the following states:  AER Created, AER Requested, Goods Presented at Exit, Under Control, Goods ready to be released, Goods released for immediate leave, Goods held for storing, Goods release for immediate leave (partial).
If OoEXP is in ECSP2, then OoEXT in AES will receive the cancellation request (IE510) and can accept cancellation if the movement is at the following states: AER Created, AER Requested, Arrived Elsewhere, Goods Presented at Exit, Goods Ready to be Released, Goods Held for Storing, Goods Released for Immediate Leave, Goods Release for Immediate Leave (Partial). </t>
  </si>
  <si>
    <t>Conversion of IE901 (ECSP2) to IE591 (AES) is needed.</t>
  </si>
  <si>
    <t>AES/EXP/INV/E-EXP-INV-A-003 Invalidation initiated by the Customs Officer at Export</t>
  </si>
  <si>
    <t>ECSP2/EXP/INV/Cancellation initiated by the Customs Officer at Export</t>
  </si>
  <si>
    <t xml:space="preserve">In ECSP2 if the movement is on “Diversion Accepted” state then the cancellation shall be rejected immediately by the Office of Export since a diversion has already been accepted and the goods have been presented in another Office of Exit. The “Cancelled” state is a final state.
Therefore, no cancellation will be sent to OoExt (AES) in this case.
In AES, a declaration at Office of Export can reach the “Invalidated” state  when being in the “Diversion Accepted” following acknowledgement from Office of Exit (IE591). In  case Office of Exit in ECSP2 will receive the cancellation request (IE510) and can accept cancellation if the movement is at the following states
•	AER Created;
•	AER Requested;
•	Goods Presented at Exit;
•	Under Control;
•	Goods ready to be released;
•	Goods released for immediate leave;
•	Goods held for storing;
•	Goods release for immediate leave (partial).
In that scenario, Office of Exit in ECSP2 responds with IE901 (to be converted to IE591).
If OoExp is in ECSP2, then OoExt in AES will receive the cancellation request (IE510) and can accept cancellation if the movement is at the following states:
•	AER Created;
•	AER Requested;
•	Arrived Elsewhere;
•	Goods Presented at Exit;
•	Goods Ready to be Released;
•	Goods Held for Storing;
•	Goods Released for Immediate Leave;
•	Goods Release for Immediate Leave (Partial). </t>
  </si>
  <si>
    <t>Conversion of IE901 (ECSP2) to IE091 (AES) is needed.</t>
  </si>
  <si>
    <t>AES/EXP/INV/E-EXP-INV-E-001 Invalidation requested by Trader before the release of the movement for export refused</t>
  </si>
  <si>
    <t>ECSP2/EXP/INV/Cancellation requested by Trader Rejected</t>
  </si>
  <si>
    <t>It is similar to ECSP2/EXP/INV/Cancellation requested by Trader Rejected however in AES scenario there is no CD exchange (invalidation before release)</t>
  </si>
  <si>
    <t>AES/EXP/INV/E-EXP-INV-A-004 Invalidation requested by Trader for a released movement refused</t>
  </si>
  <si>
    <t>It is similar to ECSP2/EXP/INV/Cancellation requested by Trader Rejected in terms of both: ED and CD exchanges.
It is assumed that invalidation is rejected by NECA based on state machine at Office of Export (ECSP2 or AES)</t>
  </si>
  <si>
    <r>
      <rPr>
        <sz val="11"/>
        <color theme="1"/>
        <rFont val="Calibri"/>
        <family val="2"/>
        <charset val="161"/>
        <scheme val="minor"/>
      </rPr>
      <t xml:space="preserve">If the OoExp is in AES, the </t>
    </r>
    <r>
      <rPr>
        <sz val="11"/>
        <color theme="1"/>
        <rFont val="Calibri"/>
        <family val="2"/>
        <scheme val="minor"/>
      </rPr>
      <t xml:space="preserve">OoExp can accept an invalidation request (IE514) from the Declarant/Representative while being in one of the following states: Accepted, Under Exit Confirmation Request, Goods Released for Export, or Diversion Accepted.
If the OoExp is in ECS-P2, the OoExp can accept an cancellation request (IE514) from the Declarant/Representative while being in one of the following states: Accepted, Under Exit confirmation request, or Good Released for Export.
</t>
    </r>
  </si>
  <si>
    <t>No impact to CD exchanges</t>
  </si>
  <si>
    <t>AES/EXP/INV/E-EXP-INV-A-005 Invalidation with goods under excise duty suspension arrangement</t>
  </si>
  <si>
    <t>Please refer to the transition analysis provided for the respective Invalidation scenarios:
1) AES/EXP/INV/E-EXP-INV-A-002 Invalidation requested by Trader for a Released Movement
2) AES/EXP/INV/E-EXP-INV-A-003 Invalidation initiated by the Customs Officer at Export
3) AES/EXP/ENQ/E-EXP-ENQ-A-002 Invalidation by invalid additional information
4) AES/EXP/ENQ/E-EXP-ENQ-A-004 Invalidation by invalid alternative evidence
5) AES/EXP/ENQ/E-EXP-ENQ-A-008 Invalidation by invalid alternative evidence with expiry of the time limit for receiving exit results response
6) AES/EXP/ENQ/E-EXP-ENQ-E-001 Expiry of the time limit to receive alternative evidence
7) AES/EXP/ENQ/E-EXP-ENQ-A-009 Invalidation by expiry of the time limit to receive additional information regarding movement of goods
Since the goods are under excise duty suspension arrangement, the main differentiation from the abovementioned scenarios is that, in the end of each scenario above, after the communication of the declaration invalidation to the Customs Office of Exit, the Customs Office of Export communicates the declaration invalidation to the EMCS of the Member State of Export via an ‘Invalidation Notification to MSA of Export’ N_INV_NOT (IE536) message.
In addition, before the acceptance of the ‘Export Declaration’ E_EXP_DAT (IE515), the ND exchanges between the OoExp and the MSA of Export apply, in alignment with the  AES/EXP/GUE/E-EXP-GUE-M-001 Core flow with goods under excise duty suspension arrangement.</t>
  </si>
  <si>
    <t>OoExp must be in AES phase / MSA of Export implementing EMCS interface / OoExt is considered to be in ECSP2</t>
  </si>
  <si>
    <t>AES/EXP/INV/E-EXP-INV-A-006 Invalidation of an export declaration lodged under centralised clearance</t>
  </si>
  <si>
    <t xml:space="preserve">Please refer to the transition analysis provided for the respective Invalidation scenarios:
1) AES/EXP/INV/E-EXP-INV-A-002 Invalidation requested by Trader for a Released Movement
2) AES/EXP/INV/E-EXP-INV-A-003 Invalidation initiated by the Customs Officer at Export
3) AES/EXP/ENQ/E-EXP-ENQ-A-002 Invalidation by invalid additional information
4) AES/EXP/ENQ/E-EXP-ENQ-A-004 Invalidation by invalid alternative evidence
5) AES/EXP/ENQ/E-EXP-ENQ-A-008 Invalidation by invalid alternative evidence with expiry of the time limit for receiving exit results response
6) AES/EXP/ENQ/E-EXP-ENQ-E-001 Expiry of the time limit to receive alternative evidence
7) AES/EXP/ENQ/E-EXP-ENQ-A-009 Invalidation by expiry of the time limit to receive additional information regarding movement of goods
Since the Export Declaration is lodged under centralised clearance, the main differentiation from the abovementioned scenarios is that,after the communication of the declaration invalidation to the Customs Office of Exit, the Customs Office of Export communicates the declaration invalidation to the Presentation Customs Office via an ‘Export Invalidation Notification’ C_INV_EXP (IE510) message. </t>
  </si>
  <si>
    <t>AES/EXP/INV/E-EXP-INV-A-007 Invalidation with Supplementary Declaration lodged under centralised clearance</t>
  </si>
  <si>
    <t>AES/EXP/INV/E-EXP-INV-A-008 Invalidation when the Customs Office of Export is the Customs Office of Exit</t>
  </si>
  <si>
    <t>No CD Exchange since the OoExp is the same as the OoExit.
Such message exchange protocol is not defined in ECSP2 although is valid as a business scenario in that phase too.</t>
  </si>
  <si>
    <t>No CD Exchange</t>
  </si>
  <si>
    <t>AES/EXP/INV/E-EXP-INV-A-009 Invalidation requested by Trader for a released movement refused by Office of Exit</t>
  </si>
  <si>
    <r>
      <rPr>
        <u/>
        <sz val="11"/>
        <color theme="1"/>
        <rFont val="Calibri"/>
        <family val="2"/>
        <scheme val="minor"/>
      </rPr>
      <t xml:space="preserve">IE conflict:
• Case: OoExp AES and OoExt ECSP2:
</t>
    </r>
    <r>
      <rPr>
        <sz val="11"/>
        <color theme="1"/>
        <rFont val="Calibri"/>
        <family val="2"/>
        <scheme val="minor"/>
      </rPr>
      <t xml:space="preserve">In ECSP2, the Office of Exit responds with a Functional NACK C_FUN_NCK (IE906) message if cancellation cannot be performed as per state. Then the movement cannot be cancelled and no state transition is performed.
In case of invalidation rejection by the OoExt, the OoExt (ECSP2) will submit an IE906 as out of sequence exception. The OoExp AES must be able to receive FUNCK error (IE906) from OoExt instead of negative IE591 message (no upgrade conversion can happen from IE906 to negative IE591 message). By default, the IE906A is converted to IE906C. It cannot be identified if IE906 concerns a typical functional error message or rejection of a previously submitted IE510 so as to be upgraded to IE591.
In that case, IE906 must be handled like a negative IE591 message, which means OoExp will refuse the invalidation to the trader (IE509 negative) as per ECSP2 flow.
</t>
    </r>
    <r>
      <rPr>
        <u/>
        <sz val="11"/>
        <color theme="1"/>
        <rFont val="Calibri"/>
        <family val="2"/>
        <scheme val="minor"/>
      </rPr>
      <t>• Case: OoExp ECSP2 and OoExt AES:</t>
    </r>
    <r>
      <rPr>
        <sz val="11"/>
        <color theme="1"/>
        <rFont val="Calibri"/>
        <family val="2"/>
        <scheme val="minor"/>
      </rPr>
      <t xml:space="preserve">
In AES, IE591C negative is expected instead of IE906 if cancellation cannot be performed as per state. Then the movement cannot be cancelled and no state transition is performed. 
In case of invalidation rejection by the OoExt AES to OoExp ECSP2, the OoExt AES must be able to submit an IE906 FUNCK Error message instead of negative IE591 message (no conversion can happen from IE906 to negative IE591 message). IE906 cannot be upgraded to IE591C. By default, IE591 is mapped to IE901 (upgrade/downgrade) for conversion depending on the case. Therefore, cannot be identified the case of IE591 to be downgraded/converted to IE906 and not to IE901 as a rejection for the previously submitted IE510. So conversion will be from IE906C to IE906A.
</t>
    </r>
    <r>
      <rPr>
        <u/>
        <sz val="11"/>
        <color theme="1"/>
        <rFont val="Calibri"/>
        <family val="2"/>
        <scheme val="minor"/>
      </rPr>
      <t>STD conflict:</t>
    </r>
    <r>
      <rPr>
        <sz val="11"/>
        <color theme="1"/>
        <rFont val="Calibri"/>
        <family val="2"/>
        <scheme val="minor"/>
      </rPr>
      <t xml:space="preserve">
At Office of Export: State changed from Cancelled (ECSP2) to Invalidated (AES). Also in AES, a declaration at Office of Export can reach the “Invalidated” state  when being in the “Diversion Accepted” following acknowledgement from Office of Exit. In ECSP2, cancellation shall be rejected immediately by the Office of Export in "Diversion Accepted".
At Office of Exit: State changed from AER Cancelled to Invalidated (AES). In AES, it is possible to invalidate when state is at "Arrived Elsewhere" which is not possible in ECSP2 (final state). In AES it is not possible to invalidate when state is at "Under Control"which is possible in ECSP2</t>
    </r>
  </si>
  <si>
    <t>In ECSP2, the OoEXT responds with a Functional NACK C_FUN_NCK (IE906) message if cancellation cannot be performed as per state. Then the movement cannot be cancelled and no state transition is performed. In AES, IE591C negative is expected by OoEXP instead of IE906. However, IE906 cannot be upgraded to IE591C. NECA AES OoEXP cannot understand from IE906A.edi whether this concern out of sequence rejection for the previously submitted IE510.
NECA AES OoExp must accept IE906 (out of sequence) as an alternative of IE591C negative.</t>
  </si>
  <si>
    <t>E-EXP-INV-A-TP-009 Invalidation requested by Trader for a released movement refused by Office of Exit</t>
  </si>
  <si>
    <t>AES/EXP/SSD/E-EXP-SSD-M-001 Simplified declaration</t>
  </si>
  <si>
    <t>No conflict for communication between OoExp and OoExt (ECSP2).  Mapping is done with  ECSP2/EXP/CFL/Core flow.</t>
  </si>
  <si>
    <t>OoExp must be in AES phase / OoExt is considered to be in ECSP2 (where applicable)</t>
  </si>
  <si>
    <t>In AES, IE590 is sent in AES by Trader compared to ECSP2 where is sent by Local Authority.</t>
  </si>
  <si>
    <t>AES/EXP/SSD/E-EXP-SSD-A-001 Control at Export with release for Export (Simplified declaration)</t>
  </si>
  <si>
    <t>No conflict for communication between OoExp and OoExt (ECSP2).  Mapping is done with  ECSP2/EXP/EXP/Control at Export with release for Export (Normal procedure).</t>
  </si>
  <si>
    <t>AES/EXP/SSD/E-EXP-SSD-A-002 Recording of supplementary declaration</t>
  </si>
  <si>
    <t>AES/EXP/SSD/E-EXP-SSD-E-001 Rejection of supplementary declaration</t>
  </si>
  <si>
    <t>AES/EXP/SSD/E-EXP-SSD-E-002 Extension/Expiry of the timer for lodgement of Supplementary Declaration</t>
  </si>
  <si>
    <t>CD Exchange from SCO to PCO. This scenario applies only when the SCO and PCO are in AES.</t>
  </si>
  <si>
    <t>OoExp/SCO and PCO must be in AES phase</t>
  </si>
  <si>
    <t>AES/EXP/SSD/E-EXP-SSD-A-003 Recording of supplementary declaration under centralised clearance</t>
  </si>
  <si>
    <t>No communication between SCO (OoExp) and OoExt. This scenario applies only when the SCO and PCO are in AES.</t>
  </si>
  <si>
    <t>No communication between SCO (OoExp) and OoExt. SCO and PCO must be both in AES.</t>
  </si>
  <si>
    <t>AES/EXP/GUE/E-EXP-GUE-M-001 Core flow with goods under excise duty suspension arrangement</t>
  </si>
  <si>
    <t>ECSP2/EXP/EXT/Control at Exit with release for Exit</t>
  </si>
  <si>
    <t>No conflict for communication between OoExp and OoExt (ECSP2).  Mapping is done with  ECSP2/EXP/EXT/Control at Exit with release for Exit in terms of CD exchanges with OoExt.
Also ND exchange is performed between OoExp and MSA of Export.</t>
  </si>
  <si>
    <t>OoExp must be in AES phase / MSA of Export implementing EMCS interface / OoExt is considered to be in ECSP2.</t>
  </si>
  <si>
    <r>
      <rPr>
        <sz val="11"/>
        <color rgb="FFFF0000"/>
        <rFont val="Calibri"/>
        <family val="2"/>
        <charset val="161"/>
        <scheme val="minor"/>
      </rPr>
      <t>In AES, IE561 is sent to Trader at Exit only if he/she is AEO. In ECSP2, IE561 is sent in all cases.</t>
    </r>
    <r>
      <rPr>
        <sz val="11"/>
        <color theme="1"/>
        <rFont val="Calibri"/>
        <family val="2"/>
        <scheme val="minor"/>
      </rPr>
      <t xml:space="preserve">
In AES, IE590 is sent in AES by Trader compared to ECSP2 where is sent by Local Authority.
New ND exchanges are performed between OoExp and MSA of Export.</t>
    </r>
  </si>
  <si>
    <t>AES/EXP/GUE/E-EXP-GUE-E-001 Rejection of declaration with goods under excise duty suspension arrangement due to e-AD request rejection</t>
  </si>
  <si>
    <t>No CD exchange
It contains ED exchanges between OoExp and Declarant/Representative as well as ND exchanges between OoExp and MSA of Export.
Mapping is done with Rejection of declaration in terms of ED exchanges with Declarant/Representative.</t>
  </si>
  <si>
    <t>OoExp must be in AES phase / MSA of Export implementing EMCS interface</t>
  </si>
  <si>
    <t>New ND exchanges are performed between OoExp and MSA of Export.</t>
  </si>
  <si>
    <t>AES/EXP/GUE/E-EXP-GUE-E-002 Rejection of declaration with goods under excise duty suspension arrangement due to negative cross-check</t>
  </si>
  <si>
    <t>AES/EXP/GUE/E-EXP-GUE-A-001 Control at Export with release for Export when goods are under excise duty suspension arrangement</t>
  </si>
  <si>
    <t>No conflict for communication between OoExp and OoExt (ECSP2).  Mapping is done with  ECSP2/EXP/EXP/Control at Export with release for Export (Normal procedure) and ECSP2/EXP/EXT/Control at Exit with release for Exit in terms of CD exchanges with OoExt.
Also ND exchange is performed between OoExp and MSA of Export.</t>
  </si>
  <si>
    <t>In AES, IE590 is sent in AES by Trader compared to ECSP2 where is sent by Local Authority.
New ND exchanges are performed between OoExp and MSA of Export.</t>
  </si>
  <si>
    <t>AES/EXP/GUE/E-EXP-GUE-A-002 Control at Export with release for Export refused when goods are under excise duty suspension arrangement</t>
  </si>
  <si>
    <t>No CD communication with OoExt (ECSP2).  Mapping is done with  ECSP2/EXP/EXP/Control at Export with release for Export refused (Normal procedure).
Also ND exchange is performed between OoExp and MSA of Export.</t>
  </si>
  <si>
    <t>AES/EXP/GUE/E-EXP-GUE-A-003 Control at Exit with release for Exit refused when goods are under excise duty suspension arrangement</t>
  </si>
  <si>
    <t>ECSP2/EXP/EXT/Control at Exit with release for Exit refused</t>
  </si>
  <si>
    <t>No conflict for communication between OoExp and OoExt (ECSP2).  Mapping is done with ECSP2/EXP/EXT/Control at Exit with release for Exit refused  in terms of CD exchanges with OoExt.
Also ND exchange is performed between OoExp and MSA of Export.</t>
  </si>
  <si>
    <t>In AES, IE561 is sent to Trader at Exit only if he/she is AEO. In ECSP2, IE561 is sent in all cases.
New ND exchanges are performed between OoExp and MSA of Export.</t>
  </si>
  <si>
    <t>AES/EXP/GUE/E-EXP-GUE-A-004 Declaration submission prior to presentation when goods are under excise duty suspension arrangement</t>
  </si>
  <si>
    <t>No conflict for communication between OoExp and OoExt (ECSP2).  Mapping is done with ECSP2/EXP/EXT/Control at Exit with release for Exit in terms of CD exchanges with OoExt.
Also, it similar to AES/EXP/GUE/E-EXP-GUE-M-001 Core flow with goods under excise duty suspension arrangement in terms of CD and ND communication and to the AES/EXP/EXP/E-EXP-EXP-A-004 Declaration submission prior to presentation in terms of IE511 communication and the T_Awaiting_Export_Presentation_Notification timer.</t>
  </si>
  <si>
    <t>In AES, IE561 is sent to Trader at Exit only if he/she is AEO. In ECSP2, IE561 is sent in all cases.
In AES, IE590 is sent in AES by Trader compared to ECSP2 where is sent by Local Authority.
New ND exchanges are performed between OoExp and MSA of Export.</t>
  </si>
  <si>
    <t>AES/EXP/GUE/E-EXP-GUE-A-005 Correction of the pre-lodged declaration prior to presentation of goods when goods are under excise duty suspension arrangement</t>
  </si>
  <si>
    <t>No conflict for communication between OoExp and OoExt (ECSP2).  Mapping is done with ECSP2/EXP/EXT/Control at Exit with release for Exit in terms of CD exchanges with OoExt.
Also, it similar to AES/EXP/GUE/E-EXP-GUE-M-001 Core flow with goods under excise duty suspension arrangement in terms of CD and ND communication and to the AES/EXP/EXP/E-EXP-EXP-A-004 Correction of the pre-lodged declaration prior to presentation of goods in terms of communication of IE513 and IE504 and the T_Awaiting_Export_Presentation_Notification timer.</t>
  </si>
  <si>
    <t>AES/EXP/GUE/E-EXP-GUE-A-006 Cancellation of the pre-lodged declaration prior to presentation of goods when goods are under excise duty suspension arrangement</t>
  </si>
  <si>
    <t>No CD exchange
It contains ED exchanges between OoExp and Declarant/Representative as well as ND exchanges between OoExp and MSA of Export.
Mapping could be done with ECSP2/EXP/INV/Cancellation by Trader before release of the movement for Export in terms of ED exchanges between the Declarant/Representative and the OoExp, even though the IE528 exchange does not apply in the E-EXP-EXP-A-005 Cancellation of the pre-lodged declaration prior to presentation of goods scenario, since the cancellation is performed before the acceptance of the ‘Export Declaration’ E_EXP_DAT (IE515).</t>
  </si>
  <si>
    <t>AES/EXP/GUE/E-EXP-GUE-E-003 Declaration submission prior to presentation with timer expiry when goods are under excise duty suspension arrangement</t>
  </si>
  <si>
    <t>No CD exchange
It contains ED exchanges between OoExp and Declarant/Representative as well as ND exchanges between OoExp and MSA of Export.
Mapping is done with Rejection of declaration in terms of ED exchanges with Declarant/Representative. Also it is similar to AES/EXP/EXP/E-EXP-EXP-E-001 Declaration submission prior to presentation with timer expiry in terms of  the T_Awaiting_Export_Presentation_Notification timer.</t>
  </si>
  <si>
    <t>AES/EXP/GUE/E-EXP-GUE-A-007 Declaration amendment accepted when goods are under excise duty suspension arrangement</t>
  </si>
  <si>
    <t>No conflict for communication between OoExp and OoExt (ECSP2).  
Mapping is done with  ECSP2/EXP/EXP/Declaration amendment accepted in terms of CD exchanges.
Also ND exchange is performed between OoExp and MSA of Export.</t>
  </si>
  <si>
    <t>AES/EXP/GUE/E-EXP-GUE-A-008 Certification of Exit in the enquiry procedure with goods under excise duty suspension arrangement</t>
  </si>
  <si>
    <t>Please refer to the transition analysis provided for the respective Enquiry scenarios:
1) AES/EXP/ENQ/E-EXP-ENQ-M-001 Release for Exit after timer expiry
2) AES/EXP/ENQ/E-EXP-ENQ-A-001 Release for Exit by additional information
3) AES/EXP/ENQ/E-EXP-ENQ-A-003 Release for Exit by alternative evidence
4) AES/EXP/ENQ/E-EXP-ENQ-A-005 Exit Certification request
5) AES/EXP/ENQ/E-EXP-ENQ-A-006 Release for Exit by alternative evidence already provided
6) AES/EXP/ENQ/E-EXP-ENQ-A-007 Release for Exit with expiry of the time limit for receiving exit results response
Since the goods are under excise duty suspension arrangement, the main differentiation from the abovementioned scenarios is that, in the end of each scenario above, after the communication of the goods exit to the Declarant/Representative, the OoExp communicates the goods exit to the MSA of Export via an ‘Exit Results to MSA of Export’ N_EXT_MSA (IE598). In addition, before the acceptance of the ‘Export Declaration’ E_EXP_DAT (IE515), the ND exchanges between the OoExp and the MSA of Export apply, in alignment with the  AES/EXP/GUE/E-EXP-GUE-M-001 Core flow with goods under excise duty suspension arrangement.</t>
  </si>
  <si>
    <t>AES/EXP/EXT/E-EXP-EXT-E-001 Rejection of arrival notification</t>
  </si>
  <si>
    <t>ECSP2/EXP/EXT/Rejection of arrival notification</t>
  </si>
  <si>
    <t>AES/EXP/EXT/E-EXP-EXT-A-001 Control at Exit with release for Exit</t>
  </si>
  <si>
    <t>AES/EXP/EXT/E-EXP-EXT-A-002 Control at Exit with release for Exit refused</t>
  </si>
  <si>
    <t>In AES, IE599 is sent to Dec/Rep while in ECSP2 it is not sent at all.</t>
  </si>
  <si>
    <t>AES/EXP/EXT/E-EXP-EXT-A-003 Arrival at Exit registered by customs officer</t>
  </si>
  <si>
    <t>No IE507 by TraExt. It is registered by Customs Officer.</t>
  </si>
  <si>
    <t>AES/EXP/EXT/E-EXP-EXT-A-004 Exit after Storing</t>
  </si>
  <si>
    <t>ECSP2/EXP/EXT/Exit after Storing</t>
  </si>
  <si>
    <t>AES/EXP/EXT/E-EXP-EXT-A-005 Exit after reception of multiple manifests</t>
  </si>
  <si>
    <t>ECSP2/EXP/EXT/Exit after reception of multiple manifests</t>
  </si>
  <si>
    <t>AES/EXP/EXT/E-EXP-EXT-E-002 Rejection of Manifest</t>
  </si>
  <si>
    <t>ECSP2/EXP/EXT/Rejection of Manifest</t>
  </si>
  <si>
    <t>AES/EXP/EXT/E-EXP-EXT-A-006 Exit information available through other systems</t>
  </si>
  <si>
    <t>No IE590 from TraExt. It is registered by Customs Officer.</t>
  </si>
  <si>
    <t>AES/EXP/EFT/E-EXP-EFT-M-001 Core Flow of the export followed by transit - External Transit</t>
  </si>
  <si>
    <r>
      <rPr>
        <u/>
        <sz val="11"/>
        <color theme="1"/>
        <rFont val="Calibri"/>
        <family val="2"/>
        <scheme val="minor"/>
      </rPr>
      <t>Case OoExp AES and OoExt ECSP2</t>
    </r>
    <r>
      <rPr>
        <sz val="11"/>
        <color theme="1"/>
        <rFont val="Calibri"/>
        <family val="2"/>
        <scheme val="minor"/>
      </rPr>
      <t xml:space="preserve">
No conflict. </t>
    </r>
    <r>
      <rPr>
        <b/>
        <sz val="11"/>
        <color theme="1"/>
        <rFont val="Calibri"/>
        <family val="2"/>
        <scheme val="minor"/>
      </rPr>
      <t>OoExt ECSP2 will execute the processing as per ECSP2 specifications and implemented functionality</t>
    </r>
    <r>
      <rPr>
        <sz val="11"/>
        <color theme="1"/>
        <rFont val="Calibri"/>
        <family val="2"/>
        <scheme val="minor"/>
      </rPr>
      <t xml:space="preserve">. OoExp expects communication as per mapped ECSP2 scenario (core flow as far as CD exchanges are concerned). An IE518 with Transit flag YES, with A4 control results and with MRNs of Transit in PRODUCED/CERTIFICATES DOCUMENTS. The case of not appropriate office is not distinct and hence no other action expected following IE518. In AES, when OoExp and OoExt are both in AES phase, the state machine of OoExp AES will be updated to not go to Exported state if IE518 has flag "for not appropriate office". This transition will not be possible in the scenario of OoExt ECSP2 since will send IE518 without such flag (cannot be distinct)
</t>
    </r>
    <r>
      <rPr>
        <u/>
        <sz val="11"/>
        <color theme="1"/>
        <rFont val="Calibri"/>
        <family val="2"/>
        <scheme val="minor"/>
      </rPr>
      <t>Case OoExp ECSP2 and OoExt  AES</t>
    </r>
    <r>
      <rPr>
        <sz val="11"/>
        <color theme="1"/>
        <rFont val="Calibri"/>
        <family val="2"/>
        <scheme val="minor"/>
      </rPr>
      <t xml:space="preserve">
No conflict. OoExp expects communication as per mapped ECSP2 scenario (core flow as far as CD exchanges are concerned). An IE518 with Transit flag, with A4 control results and with MRNs of Transit in PRODUCED/CERTIFICATES DOCUMENTS can be accepted and therefore conversion will take place based on IE518 provided by OoExt AES.</t>
    </r>
  </si>
  <si>
    <t>OoExt AES and OoDep (same country) NCTS P5 have implemented the Export followed by Transit functionality of AES and NCTSP5.
During TP and since 1 house consignment will be available at Transit declaration then the export Goods Items declared in the Transit declaration will be accommodated in the consignment items of this 1 house consignment.</t>
  </si>
  <si>
    <r>
      <rPr>
        <u/>
        <sz val="11"/>
        <color theme="1"/>
        <rFont val="Calibri"/>
        <family val="2"/>
        <scheme val="minor"/>
      </rPr>
      <t xml:space="preserve">OoExt AES: </t>
    </r>
    <r>
      <rPr>
        <sz val="11"/>
        <color theme="1"/>
        <rFont val="Calibri"/>
        <family val="2"/>
        <scheme val="minor"/>
      </rPr>
      <t>A new state "Goods presented at Transit" has been added in OoExt state machine. In case of status request/response by OoExp in ECSP2, the OoExt shall return "Goods presented at Exit". Also it is not possible to invalidate the movement in "Goods presented at Transit" compared to "Goods presented at Exit", however this concerns allowed states that invalidation can happen.</t>
    </r>
  </si>
  <si>
    <t>New ND exchanges are performed between OoExt and Office of Departure.</t>
  </si>
  <si>
    <t>AES/EXP/EFT/E-EXP-EFT-M-002 Core Flow of the Export followed by Transit – Internal Transit</t>
  </si>
  <si>
    <r>
      <rPr>
        <u/>
        <sz val="11"/>
        <color theme="1"/>
        <rFont val="Calibri"/>
        <family val="2"/>
        <scheme val="minor"/>
      </rPr>
      <t>Case OoExp AES and OoExt ECSP2</t>
    </r>
    <r>
      <rPr>
        <sz val="11"/>
        <color theme="1"/>
        <rFont val="Calibri"/>
        <family val="2"/>
        <scheme val="minor"/>
      </rPr>
      <t xml:space="preserve">
No conflict. </t>
    </r>
    <r>
      <rPr>
        <b/>
        <sz val="11"/>
        <color theme="1"/>
        <rFont val="Calibri"/>
        <family val="2"/>
        <scheme val="minor"/>
      </rPr>
      <t>OoExt ECSP2 will execute the processing as per ECSP2 specifications and implemented functionality</t>
    </r>
    <r>
      <rPr>
        <sz val="11"/>
        <color theme="1"/>
        <rFont val="Calibri"/>
        <family val="2"/>
        <scheme val="minor"/>
      </rPr>
      <t xml:space="preserve">. OoExp expects communication as per mapped ECSP2 scenario (core flow as far as CD exchanges are concerned). An IE518 with Transit flag YES, with A4 control results and with MRNs of Transit in PRODUCED/CERTIFICATES DOCUMENTS. The case of not appropriate office is not distinct and hence no other action expected following IE518. In AES, when OoExp and OoExt are both in AES phase, the state machine of OoExp AES will be updated to not go to Exported state if IE518 has flag "for not appropriate office". This transition will not be possible in the scenario of OoExt ECSP2 since will send IE518 without such flag (cannot be distinct)
</t>
    </r>
    <r>
      <rPr>
        <u/>
        <sz val="11"/>
        <color theme="1"/>
        <rFont val="Calibri"/>
        <family val="2"/>
        <scheme val="minor"/>
      </rPr>
      <t>Case OoExp ECSP2 and OoExt  AES</t>
    </r>
    <r>
      <rPr>
        <sz val="11"/>
        <color theme="1"/>
        <rFont val="Calibri"/>
        <family val="2"/>
        <scheme val="minor"/>
      </rPr>
      <t xml:space="preserve">
No conflict. OoExp expects communication as per mapped ECSP2 scenario (core flow as far as CD exchanges are concerned). An IE518 with Transit flag, with A4 control results and with MRNs of Transit in PRODUCED/CERTIFICATES DOCUMENTS can be accepted and therefore conversion will take place based on IE518 provided by OoExt AES
It is worth noting that this case considers OoExt AES receives IE042 with “Appropriate Office of Destination” = 1 - No (appropriate Office 
of Destination)</t>
    </r>
  </si>
  <si>
    <r>
      <rPr>
        <u/>
        <sz val="11"/>
        <color theme="1"/>
        <rFont val="Calibri"/>
        <family val="2"/>
        <scheme val="minor"/>
      </rPr>
      <t xml:space="preserve">OoExt AES: </t>
    </r>
    <r>
      <rPr>
        <sz val="11"/>
        <color theme="1"/>
        <rFont val="Calibri"/>
        <family val="2"/>
        <scheme val="minor"/>
      </rPr>
      <t>New ND exchanges are performed between OoExt and Office of Departure.</t>
    </r>
  </si>
  <si>
    <r>
      <rPr>
        <u/>
        <sz val="11"/>
        <color theme="1"/>
        <rFont val="Calibri"/>
        <family val="2"/>
        <scheme val="minor"/>
      </rPr>
      <t>Case OoExp AES and OoExt ECSP2</t>
    </r>
    <r>
      <rPr>
        <sz val="11"/>
        <color theme="1"/>
        <rFont val="Calibri"/>
        <family val="2"/>
        <scheme val="minor"/>
      </rPr>
      <t xml:space="preserve">
No conflict. </t>
    </r>
    <r>
      <rPr>
        <b/>
        <sz val="11"/>
        <color theme="1"/>
        <rFont val="Calibri"/>
        <family val="2"/>
        <scheme val="minor"/>
      </rPr>
      <t>OoExt ECSP2 will execute the processing as per ECSP2 specifications and implemented functionality</t>
    </r>
    <r>
      <rPr>
        <sz val="11"/>
        <color theme="1"/>
        <rFont val="Calibri"/>
        <family val="2"/>
        <scheme val="minor"/>
      </rPr>
      <t xml:space="preserve">. Therefore, particular scenario (negative response from OoExt before acceptance of transit declaration) does not impact. OoExp expects communication as per mapped ECSP2 scenario (core flow as far as CD exchanges are concerned). An IE518 with Transit flag YES, with A4 control results and with MRNs of Transit in PRODUCED/CERTIFICATES DOCUMENTS. The case of not appropriate office is not distinct and hence no other action expected following IE518. In AES, when OoExp and OoExt are both in AES phase, the state machine of OoExp AES will be updated to not go to Exported state if IE518 has flag "for not appropriate office". This transition will not be possible in the scenario of OoExt ECSP2 since will send IE518 without such flag (cannot be distinct)
</t>
    </r>
    <r>
      <rPr>
        <u/>
        <sz val="11"/>
        <color theme="1"/>
        <rFont val="Calibri"/>
        <family val="2"/>
        <scheme val="minor"/>
      </rPr>
      <t>Case OoExp ECSP2 and OoExt  AES</t>
    </r>
    <r>
      <rPr>
        <sz val="11"/>
        <color theme="1"/>
        <rFont val="Calibri"/>
        <family val="2"/>
        <scheme val="minor"/>
      </rPr>
      <t xml:space="preserve">
No conflict. OoExp expects communication as per mapped ECSP2 scenario (core flow as far as CD exchanges are concerned). An IE518 with Transit flag, with A4 control results and with MRNs of Transit in PRODUCED/CERTIFICATES DOCUMENTS can be accepted and therefore conversion will take place based on IE518 provided by OoExt AES.</t>
    </r>
  </si>
  <si>
    <t>ECSP2/EXP/DIV/International Diversion Accepted</t>
  </si>
  <si>
    <r>
      <rPr>
        <u/>
        <sz val="11"/>
        <color theme="1"/>
        <rFont val="Calibri"/>
        <family val="2"/>
        <scheme val="minor"/>
      </rPr>
      <t>Case OoExp AES and OoExt ECSP2</t>
    </r>
    <r>
      <rPr>
        <sz val="11"/>
        <color theme="1"/>
        <rFont val="Calibri"/>
        <family val="2"/>
        <scheme val="minor"/>
      </rPr>
      <t xml:space="preserve">
No conflict. </t>
    </r>
    <r>
      <rPr>
        <b/>
        <sz val="11"/>
        <color theme="1"/>
        <rFont val="Calibri"/>
        <family val="2"/>
        <scheme val="minor"/>
      </rPr>
      <t>OoExt ECSP2 will execute the processing as per ECSP2 specifications and implemented functionality</t>
    </r>
    <r>
      <rPr>
        <sz val="11"/>
        <color theme="1"/>
        <rFont val="Calibri"/>
        <family val="2"/>
        <scheme val="minor"/>
      </rPr>
      <t xml:space="preserve">. OoExp expects communication as per mapped ECSP2 scenario (core flow as far as CD exchanges are concerned). At the end, an IE518 with Transit flag YES, with A4 control results and with MRNs of Transit in PRODUCED/CERTIFICATES DOCUMENTS. The case of not appropriate office is not distinct and hence no other action expected following IE518. In AES, when OoExp and OoExt are both in AES phase, the state machine of OoExp AES will be updated to not go to Exported state if IE518 has flag "for not appropriate office". This transition will not be possible in the scenario of OoExt ECSP2 since will send IE518 without such flag (cannot be distinct)
</t>
    </r>
    <r>
      <rPr>
        <u/>
        <sz val="11"/>
        <color theme="1"/>
        <rFont val="Calibri"/>
        <family val="2"/>
        <scheme val="minor"/>
      </rPr>
      <t>Case OoExp ECSP2 and OoExt  AES</t>
    </r>
    <r>
      <rPr>
        <sz val="11"/>
        <color theme="1"/>
        <rFont val="Calibri"/>
        <family val="2"/>
        <scheme val="minor"/>
      </rPr>
      <t xml:space="preserve">
No conflict. OoExp expects communication as per mapped ECSP2 scenario (core flow as far as CD exchanges are concerned). At the end, an IE518 with Transit flag, with A4 control results and with MRNs of Transit in PRODUCED/CERTIFICATES DOCUMENTS can be accepted and therefore conversion will take place based on IE518 provided by OoExt AES.
It is worth noting that this case considers OoExt AES receives IE042 with “Appropriate Office of Destination” = 1 - No (appropriate Office 
of Destination)</t>
    </r>
  </si>
  <si>
    <t>AES/EXP/EFT/E-EXP-EFT-A-003 Amendment of a Transit declaration</t>
  </si>
  <si>
    <r>
      <rPr>
        <u/>
        <sz val="11"/>
        <color theme="1"/>
        <rFont val="Calibri"/>
        <family val="2"/>
        <scheme val="minor"/>
      </rPr>
      <t>Case OoExp AES and OoExt ECSP2</t>
    </r>
    <r>
      <rPr>
        <sz val="11"/>
        <color theme="1"/>
        <rFont val="Calibri"/>
        <family val="2"/>
        <scheme val="minor"/>
      </rPr>
      <t xml:space="preserve">
No conflict. </t>
    </r>
    <r>
      <rPr>
        <b/>
        <sz val="11"/>
        <color theme="1"/>
        <rFont val="Calibri"/>
        <family val="2"/>
        <scheme val="minor"/>
      </rPr>
      <t>OoExt ECSP2 will execute the processing as per ECSP2 specifications and implemented functionality</t>
    </r>
    <r>
      <rPr>
        <sz val="11"/>
        <color theme="1"/>
        <rFont val="Calibri"/>
        <family val="2"/>
        <scheme val="minor"/>
      </rPr>
      <t xml:space="preserve">. OoExp expects communication as per mapped ECSP2 scenario (core flow as far as CD exchanges are concerned). An IE518 with Transit flag YES, with A4 control results and with MRNs of Transit in PRODUCED/CERTIFICATES DOCUMENTS. The case of not appropriate office is not distinct and hence no other action expected following IE518. In AES, when OoExp and OoExt are both in AES phase, the state machine of OoExp AES will be updated to not go to Exported state if IE518 has flag "for not appropriate office". This transition will not be possible in the scenario of OoExt ECSP2 since will send IE518 without such flag (cannot be distinct)
</t>
    </r>
    <r>
      <rPr>
        <u/>
        <sz val="11"/>
        <color theme="1"/>
        <rFont val="Calibri"/>
        <family val="2"/>
        <scheme val="minor"/>
      </rPr>
      <t>Case OoExp ECSP2 and OoExt  AES</t>
    </r>
    <r>
      <rPr>
        <sz val="11"/>
        <color theme="1"/>
        <rFont val="Calibri"/>
        <family val="2"/>
        <scheme val="minor"/>
      </rPr>
      <t xml:space="preserve">
No conflict. OoExp expects communication as per mapped ECSP2 scenario (core flow as far as CD exchanges are concerned). Amendment does not impact OoExp ECSP2. At the end, an IE518 with Transit flag, with A4 control results and with MRNs of Transit in PRODUCED/CERTIFICATES DOCUMENTS can be accepted and therefore conversion will take place based on IE518 provided by OoExt AES
It is worth noting that this case considers OoExt AES receives IE042 with “Appropriate Office of Destination” = 1 - No (appropriate Office 
of Destination)</t>
    </r>
  </si>
  <si>
    <t xml:space="preserve">AES/EXP/EFT/E-EXP-EFT-A-007 Invalidation by Transit or Not released for Transit </t>
  </si>
  <si>
    <r>
      <rPr>
        <u/>
        <sz val="11"/>
        <color theme="1"/>
        <rFont val="Calibri"/>
        <family val="2"/>
        <scheme val="minor"/>
      </rPr>
      <t>Case OoExp AES and OoExt ECSP2</t>
    </r>
    <r>
      <rPr>
        <sz val="11"/>
        <color theme="1"/>
        <rFont val="Calibri"/>
        <family val="2"/>
        <scheme val="minor"/>
      </rPr>
      <t xml:space="preserve">
No conflict. </t>
    </r>
    <r>
      <rPr>
        <b/>
        <sz val="11"/>
        <color theme="1"/>
        <rFont val="Calibri"/>
        <family val="2"/>
        <scheme val="minor"/>
      </rPr>
      <t>OoExt ECSP2 will execute the processing as per ECSP2 specifications and implemented functionality</t>
    </r>
    <r>
      <rPr>
        <sz val="11"/>
        <color theme="1"/>
        <rFont val="Calibri"/>
        <family val="2"/>
        <scheme val="minor"/>
      </rPr>
      <t xml:space="preserve">. OoExp expects communication as per mapped ECSP2 scenario (core flow as far as CD exchanges are concerned). An IE518 with Transit flag YES, with A4 control results and with MRNs of Transit in PRODUCED/CERTIFICATES DOCUMENTS. The case of not appropriate office is not distinct and hence no other action expected following IE518. In AES, when OoExp and OoExt are both in AES phase, the state machine of OoExp AES will be updated to not go to Exported state if IE518 has flag "for not appropriate office". This transition will not be possible in the scenario of OoExt ECSP2 since will send IE518 without such flag (cannot be distinct)
</t>
    </r>
    <r>
      <rPr>
        <u/>
        <sz val="11"/>
        <color theme="1"/>
        <rFont val="Calibri"/>
        <family val="2"/>
        <scheme val="minor"/>
      </rPr>
      <t>Case OoExp ECSP2 and OoExt  AES</t>
    </r>
    <r>
      <rPr>
        <sz val="11"/>
        <color theme="1"/>
        <rFont val="Calibri"/>
        <family val="2"/>
        <scheme val="minor"/>
      </rPr>
      <t xml:space="preserve">
No conflict. OoExp expects communication as per mapped ECSP2 scenario (core flow as far as CD exchanges are concerned). Invalidation does not impact OoExp ECSP2. OoExt AES processing continues per STD (e.g. continues at OoExt or another export followed by transit procedure is initiated). At the end, an IE518 with Transit flag, with A4 control results and with MRNs of Transit in PRODUCED/CERTIFICATES DOCUMENTS can be accepted and therefore conversion will take place based on IE518 provided by OoExt AES
It is worth noting that this case considers OoExt AES receives IE042 with “Appropriate Office of Destination” = 1 - No (appropriate Office 
of Destination)</t>
    </r>
  </si>
  <si>
    <t>AES/EXP/EFT/E-EXP-EFT-A-006 Departure notifies Office of Exit for the initiation of recovery</t>
  </si>
  <si>
    <r>
      <rPr>
        <u/>
        <sz val="11"/>
        <color theme="1"/>
        <rFont val="Calibri"/>
        <family val="2"/>
        <scheme val="minor"/>
      </rPr>
      <t>Case OoExp AES and OoExt ECSP2</t>
    </r>
    <r>
      <rPr>
        <sz val="11"/>
        <color theme="1"/>
        <rFont val="Calibri"/>
        <family val="2"/>
        <scheme val="minor"/>
      </rPr>
      <t xml:space="preserve">
No conflict. </t>
    </r>
    <r>
      <rPr>
        <b/>
        <sz val="11"/>
        <color theme="1"/>
        <rFont val="Calibri"/>
        <family val="2"/>
        <scheme val="minor"/>
      </rPr>
      <t>OoExt ECSP2 will execute the processing as per ECSP2 specifications and implemented functionality</t>
    </r>
    <r>
      <rPr>
        <sz val="11"/>
        <color theme="1"/>
        <rFont val="Calibri"/>
        <family val="2"/>
        <scheme val="minor"/>
      </rPr>
      <t xml:space="preserve">. OoExp expects communication as per mapped ECSP2 scenario (core flow as far as CD exchanges are concerned). 
The specific AES scenario is not explicitly described in ECS P2 DDNXA. Therefore, OoExp AES will process the received IE518 from OoExt ECSP2 accordingly. 
</t>
    </r>
    <r>
      <rPr>
        <u/>
        <sz val="11"/>
        <color theme="1"/>
        <rFont val="Calibri"/>
        <family val="2"/>
        <scheme val="minor"/>
      </rPr>
      <t>Case OoExp ECSP2 and OoExt  AES</t>
    </r>
    <r>
      <rPr>
        <sz val="11"/>
        <color theme="1"/>
        <rFont val="Calibri"/>
        <family val="2"/>
        <scheme val="minor"/>
      </rPr>
      <t xml:space="preserve">
No conflict. OoExp expects communication as per mapped ECSP2 scenario (core flow as far as CD exchanges are concerned). An IE518 with Transit flag, with B1 control results and with MRNs of Transit in PRODUCED/CERTIFICATES DOCUMENTS can be accepted and therefore conversion will take place based on IE518 provided by OoExt AES.</t>
    </r>
  </si>
  <si>
    <t>AES/EXP/DIV/E-EXP-DIV-M-001 International Diversion Accepted</t>
  </si>
  <si>
    <t>In AES, "Arrived Elsewhere" is not a final state. It goes automatically to "Exit Elsewhere" which is the final state following timer expiration. Nevertheless, no conflict to common domain.</t>
  </si>
  <si>
    <t>AES/EXP/DIV/E-EXP-DIV-A-001 International Diversion Rejected</t>
  </si>
  <si>
    <t>ECSP2/EXP/DIV/International Diversion Rejected</t>
  </si>
  <si>
    <t>AES/EXP/DIV/E-EXP-DIV-A-002 Multiple Diversions</t>
  </si>
  <si>
    <t>AES/EXP/QMI/E-EXP-QMI-M-001 Movement Information available</t>
  </si>
  <si>
    <t>ECSP2/EXP/QMI/Query Movement Information</t>
  </si>
  <si>
    <t>AES/EXP/QMI/E-EXP-QMI-E-001 Movement Information unavailable</t>
  </si>
  <si>
    <r>
      <rPr>
        <u/>
        <sz val="11"/>
        <color theme="1"/>
        <rFont val="Calibri"/>
        <family val="2"/>
        <scheme val="minor"/>
      </rPr>
      <t xml:space="preserve">IE conflict:
</t>
    </r>
    <r>
      <rPr>
        <sz val="11"/>
        <color theme="1"/>
        <rFont val="Calibri"/>
        <family val="2"/>
        <scheme val="minor"/>
      </rPr>
      <t xml:space="preserve">In ECSP2, the OoExt receives a Functional NACK C_FUN_NCK (IE906) message from OoExp as a negative response to a previously received ‘Export Query’ C_EXP_QUE (IE527) - in case of "Unknown MRN".  However, in AES-P1, the OoExt expects a negative ‘Response To Export Query’ C_EXP_RSP (IE538) as per EXP-QMI-M-001 Movement Information available.
</t>
    </r>
    <r>
      <rPr>
        <u/>
        <sz val="11"/>
        <color theme="1"/>
        <rFont val="Calibri"/>
        <family val="2"/>
        <scheme val="minor"/>
      </rPr>
      <t xml:space="preserve">
• Case: OoExp AES and OoExt ECSP2:
</t>
    </r>
    <r>
      <rPr>
        <sz val="11"/>
        <color theme="1"/>
        <rFont val="Calibri"/>
        <family val="2"/>
        <scheme val="minor"/>
      </rPr>
      <t xml:space="preserve">
Negative ‘Response To Export Query’ C_EXP_RSP (IE538) is not supported in ECS-P2 and no conversion can be done from CD538C negative to CD906A. By default, CD538C (positive) is mapped to CD538B (upgrade/downgrade) for conversion depending on the case. So conversion will be from IE535C to IE538B (see also case below).
Therefore, if OoExt is in ECS-P2, then AES OoExp must submit Functional NACK C_FUN_NCK (IE906) as negative response to a previously received ‘Export Query’ C_EXP_QUE (IE527).
</t>
    </r>
    <r>
      <rPr>
        <u/>
        <sz val="11"/>
        <color theme="1"/>
        <rFont val="Calibri"/>
        <family val="2"/>
        <scheme val="minor"/>
      </rPr>
      <t>• Case: OoExp ECSP2 and OoExt AES:</t>
    </r>
    <r>
      <rPr>
        <sz val="11"/>
        <color theme="1"/>
        <rFont val="Calibri"/>
        <family val="2"/>
        <scheme val="minor"/>
      </rPr>
      <t xml:space="preserve">
In case of negative response by ECS-P2 OoExp with Functional NACK C_FUN_NCK (IE906) message as a response to previously submitted ‘Export Query’ C_EXP_QUE (IE527), then the AES-P1 OoExt must be able to receive FUNCK error (IE906) from OoExp instead of negative IE538 message (no upgrade conversion can happen from IE906 to negative IE538 negative message). By default, the IE906A is converted to IE906C. It cannot be identified if IE906 concerns a typical functional error message or rejection of a previously submitted IE527 so as to be upgraded to IE538.
In that case, IE906 must be handled like a negative IE538 message.
</t>
    </r>
  </si>
  <si>
    <r>
      <t xml:space="preserve">In ECSP2, the OoExt receives a Functional NACK C_FUN_NCK (IE906) message from OoExp as a negative response to a previously received ‘Export Query’ C_EXP_QUE (IE527) - in case of "Unknown MRN".  However, in AES-P1, the OoExt expects a negative ‘Response To Export Query’ C_EXP_RSP (IE538) instead of IE906.  
</t>
    </r>
    <r>
      <rPr>
        <u/>
        <sz val="11"/>
        <color theme="1"/>
        <rFont val="Calibri"/>
        <family val="2"/>
        <scheme val="minor"/>
      </rPr>
      <t>Case: OoExp AES and OoExt ECSP2:</t>
    </r>
    <r>
      <rPr>
        <sz val="11"/>
        <color theme="1"/>
        <rFont val="Calibri"/>
        <family val="2"/>
        <scheme val="minor"/>
      </rPr>
      <t xml:space="preserve">
if OoExt is in ECS-P2, then AES OoExp must submit Functional NACK C_FUN_NCK (IE906) as negative response to a previously received ‘Export Query’ C_EXP_QUE (IE527). Then IE906C to IE906A downgrade conversion will be performed.
Case: OoExp ECSP2 and OoExt AES:
In case of negative response by ECS-P2 OoExp with Functional NACK C_FUN_NCK (IE906) message as a response to previously submitted IE527, then the AES-P1 OoExt must be able to receive IE906 from OoExp instead of negative IE538 message. Then IE906A to IE906C upgrade conversion will be performed.</t>
    </r>
  </si>
  <si>
    <t xml:space="preserve">E-EXP-QMI-E-TP-001 Movement Information unavailable (Transitional Scenario) </t>
  </si>
  <si>
    <t>ECSP2/EXP/EXP/Manual Closure at Export based on alternative proof</t>
  </si>
  <si>
    <r>
      <rPr>
        <u/>
        <sz val="11"/>
        <color theme="1"/>
        <rFont val="Calibri"/>
        <family val="2"/>
        <scheme val="minor"/>
      </rPr>
      <t xml:space="preserve">Case: OoExp AES - OoExt ECSP2
</t>
    </r>
    <r>
      <rPr>
        <sz val="11"/>
        <color theme="1"/>
        <rFont val="Calibri"/>
        <family val="2"/>
        <scheme val="minor"/>
      </rPr>
      <t>Please refer to AES Enquiry scenarios.</t>
    </r>
    <r>
      <rPr>
        <u/>
        <sz val="11"/>
        <color theme="1"/>
        <rFont val="Calibri"/>
        <family val="2"/>
        <scheme val="minor"/>
      </rPr>
      <t xml:space="preserve">
Case: OoExp ECSP2 - OoExt AES</t>
    </r>
    <r>
      <rPr>
        <sz val="11"/>
        <color theme="1"/>
        <rFont val="Calibri"/>
        <family val="2"/>
        <scheme val="minor"/>
      </rPr>
      <t xml:space="preserve">
In case of APoE at OoExp shall be handled at OoExt AES as diversion. Therefore, OoExp sends CD524B as per APoE scenario which is converted (upgrade) to CD524C and OoExt AES handles it like a diversion (Arrived Elsewhere).
</t>
    </r>
  </si>
  <si>
    <t>No applicable when OoExp in AES</t>
  </si>
  <si>
    <r>
      <rPr>
        <u/>
        <sz val="11"/>
        <color theme="1"/>
        <rFont val="Calibri"/>
        <family val="2"/>
        <scheme val="minor"/>
      </rPr>
      <t xml:space="preserve">Case: OoExp AES - OoExt ECSP2
</t>
    </r>
    <r>
      <rPr>
        <sz val="11"/>
        <color theme="1"/>
        <rFont val="Calibri"/>
        <family val="2"/>
        <scheme val="minor"/>
      </rPr>
      <t xml:space="preserve">Please refer to AES Enquiry scenarios.
</t>
    </r>
    <r>
      <rPr>
        <u/>
        <sz val="11"/>
        <color theme="1"/>
        <rFont val="Calibri"/>
        <family val="2"/>
        <scheme val="minor"/>
      </rPr>
      <t xml:space="preserve">
Case: OoExp ECSP2 - OoExt AES</t>
    </r>
    <r>
      <rPr>
        <sz val="11"/>
        <color theme="1"/>
        <rFont val="Calibri"/>
        <family val="2"/>
        <scheme val="minor"/>
      </rPr>
      <t xml:space="preserve">
No State transition causing conflict to common domain.
To be noted that  OoExt AES can be able to handle IE524 from OoExp when it is under states "AER Created" and "Goods Presented at Exit". This will lead to "Arrived Elsewhere", which is not final state. It will close when timer TTRAAE will expire (Exited Elsewhere)</t>
    </r>
  </si>
  <si>
    <t xml:space="preserve">Conversion will be needed. </t>
  </si>
  <si>
    <t>AES/EXP/EMS/E-EXP-EMS-M-001 Status request/response</t>
  </si>
  <si>
    <t>ECSP2/EXP/EMS/Status request/response</t>
  </si>
  <si>
    <t>No Conflict. 
Any CO can request the status from the CoExt.
The ReqCO updated the state according to IE595.
IE594 replaced IE904.
IE595 replaced IE905.
Updated state machine at CoExt.</t>
  </si>
  <si>
    <t>AES/EXP/EMS/E-EXP-EMS-A-001 Status request/response with release for exit</t>
  </si>
  <si>
    <t>AES/EXP/EMS/E-EXP-EMS-A-002 AER missing</t>
  </si>
  <si>
    <t>ECSP2/EXP/EMS/AER missing</t>
  </si>
  <si>
    <t>In AES, IE590 is sent  by the TraExt while in ECSP2, it is sent by the LAExt.</t>
  </si>
  <si>
    <t>AES/EXS/CFL/E-EXS-CFL-M-001 Core Flow</t>
  </si>
  <si>
    <t>From ED messages there is not conflict. 
It is considered that EXS is lodged directly to the Office of Exit (no IE601). In that case there is no common domain exchange and hence no conflict.</t>
  </si>
  <si>
    <t>Some state differences although do not consider common domain: 
• "Registered" instead of "Summary Declaration Created".
• "Goods Presented at Exit" is never reached.</t>
  </si>
  <si>
    <t>ΙΕ507 is not sent to the CoExt in AES scenario.</t>
  </si>
  <si>
    <t>AES/EXS/LDG/E-EXS-LDG-A-001 EXS lodged at another customs office</t>
  </si>
  <si>
    <t>ECSP2/EXS/CFL/Core Flow</t>
  </si>
  <si>
    <t>Please refer to Decision of ECCG43 to waive the functionality of  ‘Customs Office of Lodgement` during the transitional period and implement this option at the end of the transitional period with a `Big Bang`.  Therefore, IE601 conversion is not supported.</t>
  </si>
  <si>
    <t>Both Office of Lodgement and Office of Exit in AES-P1 phase</t>
  </si>
  <si>
    <t>AES/EXS/LDG/E-EXS-LDG-E-001 Declaration rejected</t>
  </si>
  <si>
    <t>ECSP2/EXS/LDG/Declaration Rejected</t>
  </si>
  <si>
    <r>
      <t xml:space="preserve">
</t>
    </r>
    <r>
      <rPr>
        <b/>
        <sz val="11"/>
        <color theme="1"/>
        <rFont val="Calibri"/>
        <family val="2"/>
        <scheme val="minor"/>
      </rPr>
      <t>Mapped scenarios consider that Office of Lodgement is the same with Office of Exit (no IE601). In that case there is no common domain exchange and hence no conflict.</t>
    </r>
  </si>
  <si>
    <t>AES/EXS/EXT/E-EXS-EXT-E-001 Rejection of arrival notification</t>
  </si>
  <si>
    <t>ECSP2/EXS/EXT/Presentation Invalid</t>
  </si>
  <si>
    <t>From ED messages there is not conflict. However conflict exists with IE601.
Please refer to Decision of ECCG43 to waive the functionality of  ‘Customs Office of Lodgement` during the transitional period and implement this option at the end of the transitional period with a `Big Bang`.  Therefore, IE601 conversion is not supported.</t>
  </si>
  <si>
    <t>AES/EXS/EXT/E-EXS-EXT-A-001 EXS Amendment Accepted</t>
  </si>
  <si>
    <t>ECSP2/EXS/EXT/EXS Amendment Accepted</t>
  </si>
  <si>
    <r>
      <rPr>
        <b/>
        <sz val="11"/>
        <color theme="1"/>
        <rFont val="Calibri"/>
        <family val="2"/>
        <scheme val="minor"/>
      </rPr>
      <t xml:space="preserve">If Office of Lodgement is different Office of Exit, transition is blocked due to the decision for IE601 to not be converted and hence no amendment can happen.
Mapped scenarios consider that Office of Lodgement is the same with Office of Exit (no IE601). In that case there is no common domain exchange and hence conflict.
</t>
    </r>
    <r>
      <rPr>
        <sz val="11"/>
        <color theme="1"/>
        <rFont val="Calibri"/>
        <family val="2"/>
        <scheme val="minor"/>
      </rPr>
      <t xml:space="preserve">
Amendment in AES scenario happens following release for exit ("Goods ready to be released") while in case of ECSP2 scenario amendment happens before presentation of goods. Nevertheless, there is no conflict in terms of common domain state or IE. Exit flow is similar in both phases.
</t>
    </r>
  </si>
  <si>
    <t xml:space="preserve">Some state differences although do not consider common domain: 
• "Registered" instead of "Summary Declaration Created".
</t>
  </si>
  <si>
    <t>AES/EXS/EXT/E-EXS-EXT-E-002 EXS Amendment Rejected</t>
  </si>
  <si>
    <t>ECSP2/EXS/EXT/Amendment Rejected</t>
  </si>
  <si>
    <r>
      <rPr>
        <b/>
        <sz val="11"/>
        <color theme="1"/>
        <rFont val="Calibri"/>
        <family val="2"/>
        <scheme val="minor"/>
      </rPr>
      <t>If Office of Lodgement is different Office of Exit, transition is blocked due to the decision for IE601 to not be converted and hence no amendment can happen.</t>
    </r>
    <r>
      <rPr>
        <sz val="11"/>
        <color theme="1"/>
        <rFont val="Calibri"/>
        <family val="2"/>
        <scheme val="minor"/>
      </rPr>
      <t xml:space="preserve">
</t>
    </r>
    <r>
      <rPr>
        <b/>
        <sz val="11"/>
        <color theme="1"/>
        <rFont val="Calibri"/>
        <family val="2"/>
        <scheme val="minor"/>
      </rPr>
      <t>Mapped scenarios consider that Office of Lodgement is the same with Office of Exit (no IE601). In that case there is no common domain exchange and hence conflict.</t>
    </r>
  </si>
  <si>
    <t>AES/EXS/EXT/E-EXS-EXT-A-002 Control at Exit with release for Exit</t>
  </si>
  <si>
    <t xml:space="preserve">Some state differences although do not consider common domain: 
• "Registered" instead of "Summary Declaration Created".
• "Goods Presented at Exit" is never reached.
</t>
  </si>
  <si>
    <t>In AES, IE590 is sent  by the TraExt while in ECSP2, it is sent by the LAExt.
In addition, IE592 (paper based National message) does not exist in AES.</t>
  </si>
  <si>
    <t>AES/EXS/EXT/E-EXS-EXT-A-003 Control at Exit with release for Exit refused</t>
  </si>
  <si>
    <r>
      <rPr>
        <b/>
        <sz val="11"/>
        <color theme="1"/>
        <rFont val="Calibri"/>
        <family val="2"/>
        <scheme val="minor"/>
      </rPr>
      <t>If Office of Lodgement is in a different MS from the Office of Exit, transition is blocked due to the decision for IE601 to not be converted and hence no amendment can happen.</t>
    </r>
    <r>
      <rPr>
        <sz val="11"/>
        <color theme="1"/>
        <rFont val="Calibri"/>
        <family val="2"/>
        <scheme val="minor"/>
      </rPr>
      <t xml:space="preserve">
</t>
    </r>
    <r>
      <rPr>
        <b/>
        <sz val="11"/>
        <color theme="1"/>
        <rFont val="Calibri"/>
        <family val="2"/>
        <scheme val="minor"/>
      </rPr>
      <t>Mapped scenarios consider that Office of Lodgement is the same with Office of Exit (no IE601). In that case there is no common domain exchange and hence conflict.</t>
    </r>
  </si>
  <si>
    <t>IE592 (paper based National message) does not exist in AES.</t>
  </si>
  <si>
    <t>AES/EXS/EXT/E-EXS-EXT-A-004 Arrival at Exit registered by customs officer</t>
  </si>
  <si>
    <t>AES/EXS/EXT/E-EXS-EXT-E-003 Exit notification not received</t>
  </si>
  <si>
    <t>AES/EXS/EXT/E-EXS-EXT-E-004 Initial manifest rejected</t>
  </si>
  <si>
    <t>ECSP2/EXS/EXT/Initial manifest rejected</t>
  </si>
  <si>
    <r>
      <rPr>
        <b/>
        <sz val="11"/>
        <color theme="1"/>
        <rFont val="Calibri"/>
        <family val="2"/>
        <scheme val="minor"/>
      </rPr>
      <t>If Office of Lodgement is in a different MS from the Office of Exit, transition is blocked due to the decision for IE601 to not be converted and hence no amendment can happen.
Mapped scenarios consider that Office of Lodgement is the same with Office of Exit (no IE601). In that case there is no common domain exchange and hence conflict.</t>
    </r>
    <r>
      <rPr>
        <sz val="11"/>
        <color theme="1"/>
        <rFont val="Calibri"/>
        <family val="2"/>
        <scheme val="minor"/>
      </rPr>
      <t xml:space="preserve">
</t>
    </r>
  </si>
  <si>
    <t>AES/EXS/EXT/E-EXS-EXT-A-005 Exit after Storing</t>
  </si>
  <si>
    <t>ECSP2/EXS/EXT/Exit after Storing</t>
  </si>
  <si>
    <t>AES/EXS/EXT/E-EXS-EXT-A-006 Exit after reception of multiple manifests</t>
  </si>
  <si>
    <t>ECSP2/EXS/EXT/Exit after reception of multiple manifests</t>
  </si>
  <si>
    <t>AES/EXS/EXT/E-EXS-EXT-A-007 Exit information available through other systems</t>
  </si>
  <si>
    <t>It is considered that EXS is lodged directly to the Office of Exit (no IE601). In that case there is no common domain exchange and hence no conflict.
The difference with ECSP2 scenario is that IE590 is captured manually to the system. Therefore, no conflict is considered.</t>
  </si>
  <si>
    <t>AES/EXS/DIV/E-EXS-DIV-M-001 Diversion Accepted</t>
  </si>
  <si>
    <t>ECSP2/EXS/DIV/Diversion Accepted</t>
  </si>
  <si>
    <t>Please refer to Decision of ECCG43 to waive the functionality of  ‘Customs Office of Lodgement` during the transitional period and implement this option at the end of the transitional period with a `Big Bang`.  Therefore, IE601 and IE603 conversion is not supported.</t>
  </si>
  <si>
    <t>AES/EXS/DIV/E-EXS-DIV-Α-001 Diversion Rejected</t>
  </si>
  <si>
    <t>ECSP2/EXS/DIV/Diversion Rejected</t>
  </si>
  <si>
    <t>AES/EXS/INV/E-EXS-INV-A-001 Invalidation requested by Trader</t>
  </si>
  <si>
    <t>E-EXS-INV</t>
  </si>
  <si>
    <t>AES/EXS/INV/E-EXS-INV-E-001 Invalidation requested by Trader refused</t>
  </si>
  <si>
    <t>AES/REN/CFL/E-REN-CFL-M-001 Core flow</t>
  </si>
  <si>
    <t>Re-Export Notification scenario is executed completely at the Office of Exit. Therefore no transition applies</t>
  </si>
  <si>
    <t>Office of Exit must be in AES phase.</t>
  </si>
  <si>
    <t>AES/REN/REG/E-REN-REG-E-001 Rejection of Re-Export Notification</t>
  </si>
  <si>
    <t>AES/REN/REG/E-REN-REG-A-001 Control at Exit with release for Exit</t>
  </si>
  <si>
    <t>AES/REN/REG/E-REN-REG-Α-002 Control at Exit with release for Exit refused</t>
  </si>
  <si>
    <t>AES/REN/REG/E-REN-REG-A-003 Re-Export Notification amendment accepted</t>
  </si>
  <si>
    <t>AES/REN/REG/E-REN-REG-E-002 Re-Export Notification amendment rejected</t>
  </si>
  <si>
    <t>AES/REN/EXT/E-REN-EXT-E-001 Exit Notification not received</t>
  </si>
  <si>
    <t>AES/REN/EXT/E-REN-EXT-A-001 Exit after Storing</t>
  </si>
  <si>
    <t>AES/REN/EXT/E-REN-EXT-E-002 Initial manifest rejected</t>
  </si>
  <si>
    <t>AES/REN/EXT/E-REN-EXT-A-002 Exit after reception of multiple manifests</t>
  </si>
  <si>
    <t>AES/REN/EXT/E-REN-EXT-E-003 Rejection of exit notification</t>
  </si>
  <si>
    <t>AES/REN/EXT/E-REN-EXT-A-003 Exit information available through other systems</t>
  </si>
  <si>
    <t>AES/REN/INV/E-REN-INV-A-001 Invalidation requested by Trader</t>
  </si>
  <si>
    <t>AES/REN/INV/E-REN-INV-E-001 Invalidation requested by Trader refused</t>
  </si>
  <si>
    <t>ECSP2/EXP/DIV/National Diversion</t>
  </si>
  <si>
    <t xml:space="preserve">Although no special scenario exist in AES, the case is valid as per ECSP2 scenario. </t>
  </si>
  <si>
    <t>AES/EXP/EFT/E-EXP-EFT-A-004 Departure notifies Office of Exit for non appropriate Office of Destination – Release for Exit by alternative evidence</t>
  </si>
  <si>
    <t>Case OoExp AES and OoExt ECSP2
No conflict. OoExt ECSP2 will execute the processing as per ECSP2 specifications and implemented functionality. OoExp expects communication as per mapped ECSP2 scenario (core flow as far as CD exchanges are concerned). if successful exit, an IE518 with Transit flag YES, with A4 control results and with MRNs of Transit in PRODUCED/CERTIFICATES DOCUMENTS will be sent. The case of not appropriate office is not distinct in ECSP2 and hence no other action expected following IE518. In AES, when OoExp and OoExt are both in AES phase, the state machine of OoExp AES will be updated to “Under Exit Confirmation Request” if IE518 has B2 control result ("not appropriate office") while OoExt state will be set to the final state “Handled Elsewhere”. This transition will not be possible in the scenario of OoExt ECSP2 since will send IE518 without control result B2 - not supported - and therefore OoExp cannot identify such case. Consequently the OoExp state will be based on IE518 control result (A4 or B1) - no alternative evidence will be triggered.
Case OoExp ECSP2 and OoExt  AES
The process at OoExp will continue with either Follow-up procedure or APoE. In case of APoE, Office of Exit (AES), which is in "Handled Elsewhere" state following B2 control result at Office of Exit, shall ignore (not reject) the IE524 without any further processing or change in Office of Exit status; In case of invalidation by Office of Export (as an action from follow-up - no sufficient APoE), Office of Exit (AES), which is in "Handled Elsewhere" state following B2 control result at Office of Exit, shall respond with IE591 (downgraded to IE901)  without any further processing or change in Office of Exit status. This is needed because Office of Export (ECS-P2) expects a positive acknowledgement to proceed with the cancellation although Office of Exit (AES) is in a final state.</t>
  </si>
  <si>
    <t>OoExt AES: A new state "Goods presented at Transit" has been added in OoExt state machine. In case of status request/response by OoExp in ECSP2, the OoExt shall return "Goods presented at Exit". Also it is not possible to invalidate the movement in "Goods presented at Transit" compared to "Goods presented at Exit", however this concerns allowed states that invalidation can happen.
Finally a new final state “Handled Elsewhere”  is introduced in case of IE042 with flag “Appropriate Office of Destination ” = 0.</t>
  </si>
  <si>
    <r>
      <rPr>
        <u/>
        <sz val="11"/>
        <color theme="1"/>
        <rFont val="Calibri"/>
        <family val="2"/>
        <scheme val="minor"/>
      </rPr>
      <t xml:space="preserve">OoExt AES: </t>
    </r>
    <r>
      <rPr>
        <sz val="11"/>
        <color theme="1"/>
        <rFont val="Calibri"/>
        <family val="2"/>
        <scheme val="minor"/>
      </rPr>
      <t xml:space="preserve">New ND exchanges are performed between OoExt and Office of Departure.
</t>
    </r>
    <r>
      <rPr>
        <u/>
        <sz val="11"/>
        <color theme="1"/>
        <rFont val="Calibri"/>
        <family val="2"/>
        <scheme val="minor"/>
      </rPr>
      <t>OoExp AES:</t>
    </r>
    <r>
      <rPr>
        <sz val="11"/>
        <color theme="1"/>
        <rFont val="Calibri"/>
        <family val="2"/>
        <scheme val="minor"/>
      </rPr>
      <t xml:space="preserve"> New ED exchanges (IE587 and IE589) for alternative evidence.</t>
    </r>
  </si>
  <si>
    <t>E-EXP-EFT-A-TP-004 Departure notifies Office of Exit for non appropriate Office of Destination – Release for Exit by alternative evidence (Transitional Scenario)</t>
  </si>
  <si>
    <t>AES/EXP/EFT/E-EXP-EFT-A-005 Departure notifies Office of Exit for non appropriate Office of Destination – Invalidation  due to lack of or insufficient alternative evidence</t>
  </si>
  <si>
    <t>Case OoExp AES and OoExt ECSP2
No conflict. OoExt ECSP2 will execute the processing as per ECSP2 specifications and implemented functionality. OoExp expects communication as per mapped ECSP2 scenario (core flow as far as CD exchanges are concerned). if successful exit, an IE518 with Transit flag YES, with A4 control results and with MRNs of Transit in PRODUCED/CERTIFICATES DOCUMENTS will be sent. The case of not appropriate office is not distinct in ECSP2 and hence no other action expected following IE518. In AES, when OoExp and OoExt are both in AES phase, the state machine of OoExp AES will be updated to “Under Exit Confirmation Request” if IE518 has B2 control result ("not appropriate office") while OoExt state will be set to the final state “Handled Elsewhere”. This transition will not be possible in the scenario of OoExt ECSP2 since will send IE518 without control result B2 - not supported - and therefore OoExp cannot identify such case. Consequently the OoExp state will be based on IE518 control result (A4 or B1) - in this scenario control result A4. No alternative evidence will be triggered which would lead to invalidation.
Case OoExp ECSP2 and OoExt  AES
The process at OoExp will continue with either Follow-up procedure or APoE. In case of APoE, Office of Exit (AES), which is in "Handled Elsewhere" state following B2 control result at Office of Exit, shall ignore (not reject) the IE524 without any further processing or change in Office of Exit status; In case of invalidation by Office of Export (as an action from follow-up - no sufficient APoE), Office of Exit (AES), which is in "Handled Elsewhere" state following B2 control result at Office of Exit, shall respond with IE591 (downgraded to IE901)  without any further processing or change in Office of Exit status. This is needed because Office of Export (ECS-P2) expects a positive acknowledgement to proceed with the cancellation although Office of Exit (AES) is in a final state.</t>
  </si>
  <si>
    <r>
      <rPr>
        <u/>
        <sz val="11"/>
        <color theme="1"/>
        <rFont val="Calibri"/>
        <family val="2"/>
        <scheme val="minor"/>
      </rPr>
      <t xml:space="preserve">OoExt AES: </t>
    </r>
    <r>
      <rPr>
        <sz val="11"/>
        <color theme="1"/>
        <rFont val="Calibri"/>
        <family val="2"/>
        <scheme val="minor"/>
      </rPr>
      <t xml:space="preserve">New ND exchanges are performed between OoExt and Office of Departure.
</t>
    </r>
    <r>
      <rPr>
        <u/>
        <sz val="11"/>
        <color theme="1"/>
        <rFont val="Calibri"/>
        <family val="2"/>
        <scheme val="minor"/>
      </rPr>
      <t xml:space="preserve">
OoExp AES: </t>
    </r>
    <r>
      <rPr>
        <sz val="11"/>
        <color theme="1"/>
        <rFont val="Calibri"/>
        <family val="2"/>
        <scheme val="minor"/>
      </rPr>
      <t>New ED exchanges (IE587 and IE589) for alternative evidence.</t>
    </r>
  </si>
  <si>
    <t>E-EXP-EFT-A-TP-005 Departure notifies Office of Exit for non appropriate Office of Destination – Invalidation  due to lack of or insufficient alternative evidence (Transitional Scenario)</t>
  </si>
  <si>
    <t>AES/EXP/EFT/E-EXP-EFT-A-008 Departure notifies Office of Exit of unsatisfactory destination control results - Release for Exit by alternative evidence</t>
  </si>
  <si>
    <t>Case OoExp AES and OoExt ECSP2
No conflict. OoExt ECSP2 will execute the processing as per ECSP2 specifications and implemented functionality. OoExp expects communication as per mapped ECSP2 scenario (core flow as far as CD exchanges are concerned). if successful exit, an IE518 with Transit flag YES, with A4 control results and with MRNs of Transit in PRODUCED/CERTIFICATES DOCUMENTS will be sent. The case of insufficient destination control results is not distinct in ECSP2 and hence no other action expected following IE518. In AES, when OoExp and OoExt are both in AES phase, the state machine of OoExp AES will be updated to “Under Exit Confirmation Request” if IE518 has B3 control result (not sufficient destination control results) while OoExt state will be set to the final state “Handled Elsewhere”. This transition will not be possible in the scenario of OoExt ECSP2 since will send IE518 without control result B3 - not supported - and therefore OoExp cannot identify such case. Consequently the OoExp state will be based on IE518 control result (A4 or B1) - no alternative evidence will be triggered.
Case OoExp ECSP2 and OoExt  AES
The process at OoExp will continue with either Follow-up procedure or APoE. In case of APoE, Office of Exit (AES), which is in "Handled Elsewhere" state following B3 control result at Office of Exit, shall ignore (not reject) the IE524 without any further processing or change in Office of Exit status; In case of invalidation by Office of Export (as an action from follow-up - no sufficient APoE), Office of Exit (AES), which is in "Handled Elsewhere" state following B3 control result at Office of Exit, shall respond with IE591 (downgraded to IE901)  without any further processing or change in Office of Exit status. This is needed because Office of Export (ECS-P2) expects a positive acknowledgement to proceed with the cancellation although Office of Exit (AES) is in a final state.</t>
  </si>
  <si>
    <t>OoExt AES: A new state "Goods presented at Transit" has been added in OoExt state machine. In case of status request/response by OoExp in ECSP2, the OoExt shall return "Goods presented at Exit". Also it is not possible to invalidate the movement in "Goods presented at Transit" compared to "Goods presented at Exit", however this concerns allowed states that invalidation can happen.
Finally a new final state “Handled Elsewhere”  is introduced in case of IE042 with EXPORT OPERATION.CONTROL RESULT.Code = B3.</t>
  </si>
  <si>
    <t>E-EXP-EFT-A-TP-006 Departure notifies Office of Exit of unsatisfactory destination control results - Release for Exit by alternative evidence (Transitional Scenario)</t>
  </si>
  <si>
    <t>AES/EXP/EFT/E-EXP-EFT-A-009 Departure notifies Office of Exit of unsatisfactory destination control results - Invalidation due to lack of or insufficient alternative evidence</t>
  </si>
  <si>
    <t>Case OoExp AES and OoExt ECSP2
No conflict. OoExt ECSP2 will execute the processing as per ECSP2 specifications and implemented functionality. OoExp expects communication as per mapped ECSP2 scenario (core flow as far as CD exchanges are concerned). if successful exit, an IE518 with Transit flag YES, with A4 control results and with MRNs of Transit in PRODUCED/CERTIFICATES DOCUMENTS will be sent. The case of insufficient destination control results is not distinct in ECSP2 and hence no other action expected following IE518. In AES, when OoExp and OoExt are both in AES phase, the state machine of OoExp AES will be updated to “Under Exit Confirmation Request” if IE518 has B3 control result (not sufficient destination control results) while OoExt state will be set to the final state “Handled Elsewhere”. This transition will not be possible in the scenario of OoExt ECSP2 since will send IE518 without control result B3 - not supported - and therefore OoExp cannot identify such case. Consequently the OoExp state will be based on IE518 control result (A4 or B1) - in this scenario control result A4. No alternative evidence will be triggered which would lead to invalidation.
Case OoExp ECSP2 and OoExt  AES
The process at OoExp will continue with either Follow-up procedure or APoE. In case of APoE, Office of Exit (AES), which is in "Handled Elsewhere" state following B3 control result at Office of Exit, shall ignore (not reject) the IE524 without any further processing or change in Office of Exit status; In case of invalidation by Office of Export (as an action from follow-up - no sufficient APoE), Office of Exit (AES), which is in "Handled Elsewhere" state following B3 control result at Office of Exit, shall respond with IE591 (downgraded to IE901)  without any further processing or change in Office of Exit status. This is needed because Office of Export (ECS-P2) expects a positive acknowledgement to proceed with the cancellation although Office of Exit (AES) is in a final state.</t>
  </si>
  <si>
    <t>E-EXP-EFT-A-TP-007 Departure notifies Office of Exit of unsatisfactory destination control results - Invalidation due to lack of or insufficient alternative evidence (Transitional scenario)</t>
  </si>
  <si>
    <t>ECSP2/EXP/EXP/Second Release request accepted</t>
  </si>
  <si>
    <t>AES/EXS/LDG/E-EXS-LDG-E-001 Rejection of arrival notification</t>
  </si>
  <si>
    <t>AES/EXP/ENQ/E-EXP-ENQ-M-001 Expiry of time limit to receive exit results - Exit Results received after Enquiry Procedure</t>
  </si>
  <si>
    <r>
      <rPr>
        <b/>
        <u/>
        <sz val="11"/>
        <color theme="1"/>
        <rFont val="Calibri"/>
        <family val="2"/>
        <scheme val="minor"/>
      </rPr>
      <t>Case: OoExp AES - OoExt ECSP2</t>
    </r>
    <r>
      <rPr>
        <sz val="11"/>
        <color theme="1"/>
        <rFont val="Calibri"/>
        <family val="2"/>
        <scheme val="minor"/>
      </rPr>
      <t xml:space="preserve">
No conflict. OoExt ECSP2 will respond based on ECSP2/EXP/EXP/Manual Closure at Export based on alternative proof  (re-synchronisation). When the OoExt ECSP2 receives the IE904 
and detects a discrepancy of the status, it automatically replies with the IE905 and – if relevant – automatically re-send the (electronic) control results (C_EXT_RES - IE518) to the Office of Export.   
</t>
    </r>
    <r>
      <rPr>
        <b/>
        <u/>
        <sz val="11"/>
        <color theme="1"/>
        <rFont val="Calibri"/>
        <family val="2"/>
        <scheme val="minor"/>
      </rPr>
      <t xml:space="preserve">Case: OoExp ECSP2 - OoExt AES
</t>
    </r>
    <r>
      <rPr>
        <sz val="11"/>
        <color theme="1"/>
        <rFont val="Calibri"/>
        <family val="2"/>
        <scheme val="minor"/>
      </rPr>
      <t>Not applicable since this is a new scenario. For ECS-P2 Follow-Up scenarios, please to the transitional analysis for ECS-P2 scenarios:
- ECSP2/EXP/ENQ/Follow-Up with exit resumed
- ECSP2/EXP/ENQ/Follow-Up with negative response</t>
    </r>
  </si>
  <si>
    <t>AES/EXP/ENQ/E-EXP-ENQ-A-001 Expiry of time limit to receive exit results – Confirmation of exit by Alternative Evidence (Enquiry information code: “Exited-Alternative Evidence”)</t>
  </si>
  <si>
    <r>
      <rPr>
        <u/>
        <sz val="11"/>
        <color theme="1"/>
        <rFont val="Calibri"/>
        <family val="2"/>
        <scheme val="minor"/>
      </rPr>
      <t xml:space="preserve">Case: OoExp AES - OoExt ECSP2
</t>
    </r>
    <r>
      <rPr>
        <sz val="11"/>
        <color theme="1"/>
        <rFont val="Calibri"/>
        <family val="2"/>
        <scheme val="minor"/>
      </rPr>
      <t xml:space="preserve">In terms of CD exchanges is similar to ECSP2/EXP/EXP/Manual Closure at Export based on alternative proof  (APoE case). The difference is when  Confirmation of exit by Alternative Evidence is performed in OoExp AES and at the end OoExt is notified with IE588. The IE588 is not supported by OoExt ECSP2 and hence conversion (downgrade) is required to IE524. 
</t>
    </r>
    <r>
      <rPr>
        <u/>
        <sz val="11"/>
        <color theme="1"/>
        <rFont val="Calibri"/>
        <family val="2"/>
        <scheme val="minor"/>
      </rPr>
      <t>Case: OoExp ECSP2 - OoExt AES</t>
    </r>
    <r>
      <rPr>
        <sz val="11"/>
        <color theme="1"/>
        <rFont val="Calibri"/>
        <family val="2"/>
        <scheme val="minor"/>
      </rPr>
      <t xml:space="preserve">
</t>
    </r>
    <r>
      <rPr>
        <sz val="11"/>
        <color rgb="FFFF0000"/>
        <rFont val="Calibri"/>
        <family val="2"/>
        <scheme val="minor"/>
      </rPr>
      <t>In case of OoExp ECSP2 Manual Closure at Export based on alternative proof then this is discussed under ECSP2 scenario ECSP2/EXP/EXP/Manual Closure at Export based on alternative pr</t>
    </r>
    <r>
      <rPr>
        <sz val="11"/>
        <color theme="1"/>
        <rFont val="Calibri"/>
        <family val="2"/>
        <scheme val="minor"/>
      </rPr>
      <t xml:space="preserve">oof
For ECS-P2 Follow-Up scenarios, please to the transitional analysis for ECS-P2 scenarios:
- ECSP2/EXP/ENQ/Follow-Up with exit resumed
- ECSP2/EXP/ENQ/Follow-Up with negative response
</t>
    </r>
  </si>
  <si>
    <r>
      <rPr>
        <u/>
        <sz val="11"/>
        <color theme="1"/>
        <rFont val="Calibri"/>
        <family val="2"/>
        <scheme val="minor"/>
      </rPr>
      <t>Case: OoExp AES - OoExt ECSP2</t>
    </r>
    <r>
      <rPr>
        <sz val="11"/>
        <color theme="1"/>
        <rFont val="Calibri"/>
        <family val="2"/>
        <scheme val="minor"/>
      </rPr>
      <t xml:space="preserve">
No State transition causing conflict to common domain. Nevertheless, it must be noted that OoExt ECSP2 can accept IE524 only under "AER Created", “AER Requested”, “Goods Presented at Exit” and “Goods Partially Exited” states (as per section III.4.1.2.10 Manual Closure at Export based on alternative proof of ECS P2 DDNXA Main Document).
</t>
    </r>
  </si>
  <si>
    <r>
      <rPr>
        <u/>
        <sz val="11"/>
        <color theme="1"/>
        <rFont val="Calibri"/>
        <family val="2"/>
        <scheme val="minor"/>
      </rPr>
      <t xml:space="preserve">Case: OoExp AES - OoExt ECSP2
</t>
    </r>
    <r>
      <rPr>
        <sz val="11"/>
        <color theme="1"/>
        <rFont val="Calibri"/>
        <family val="2"/>
        <scheme val="minor"/>
      </rPr>
      <t>The CD588C will be converted (downgraded) to CD524B. Therefore, from OoExt ECSP2 point of view is similar to  ECSP2/EXP/EXP/Manual Closure at Export based on alternative proof (APoE case)</t>
    </r>
  </si>
  <si>
    <t>Updated IE583 - INFORMATION ON NON-EXITED EXPORT with concrete codification</t>
  </si>
  <si>
    <t>AES/EXP/ENQ/E-EXP-ENQ-E-001 Expiry of time limit to receive exit results – Invalid Enquiry information/Insufficient Alternative Evidence, if any</t>
  </si>
  <si>
    <r>
      <rPr>
        <b/>
        <u/>
        <sz val="11"/>
        <color theme="1"/>
        <rFont val="Calibri"/>
        <family val="2"/>
        <scheme val="minor"/>
      </rPr>
      <t>Case: OoExp AES - OoExt ECSP2</t>
    </r>
    <r>
      <rPr>
        <sz val="11"/>
        <color theme="1"/>
        <rFont val="Calibri"/>
        <family val="2"/>
        <scheme val="minor"/>
      </rPr>
      <t xml:space="preserve">
No conflict. OoExt ECSP2 will respond based on ECSP2/EXP/EMS/Status request/response. 
</t>
    </r>
    <r>
      <rPr>
        <b/>
        <u/>
        <sz val="11"/>
        <color theme="1"/>
        <rFont val="Calibri"/>
        <family val="2"/>
        <scheme val="minor"/>
      </rPr>
      <t xml:space="preserve">Case: OoExp ECSP2 - OoExt AES
</t>
    </r>
    <r>
      <rPr>
        <sz val="11"/>
        <color theme="1"/>
        <rFont val="Calibri"/>
        <family val="2"/>
        <scheme val="minor"/>
      </rPr>
      <t>Not applicable since this is a new scenario. For ECS-P2 Follow-Up scenarios, please to the transitional analysis for ECS-P2 scenarios:
- ECSP2/EXP/ENQ/Follow-Up with exit resumed
- ECSP2/EXP/ENQ/Follow-Up with negative response</t>
    </r>
  </si>
  <si>
    <t>AES/EXP/ENQ/E-EXP-ENQ-A-002 Expiry of timer to receive exit results - Invalidation after expiry of time limit to receive Alternative Evidence</t>
  </si>
  <si>
    <t>ECSP2/EXP/EMS/Status request/response, ECSP2/EXP/INV/Cancellation initiated by the Customs Officer at Export</t>
  </si>
  <si>
    <r>
      <t xml:space="preserve">Invalidation/Cancellation can be triggered also outside the context of enquiry. The AES scenario shows the case of status request/response. Communication with Trader, and after the expiration of the T_Receive_Alternative Evidence timer, the invalidation process is initiated after the decision of the Customs Officer. However, it is possible to allow the invalidation process to be triggered automatically after the expiration of the T_Receive_Alternative Evidence timer. This is up to national implementation.
</t>
    </r>
    <r>
      <rPr>
        <u/>
        <sz val="11"/>
        <color theme="1"/>
        <rFont val="Calibri"/>
        <family val="2"/>
        <scheme val="minor"/>
      </rPr>
      <t xml:space="preserve">Case: OoExp AES - OoExt ECSP2
</t>
    </r>
    <r>
      <rPr>
        <sz val="11"/>
        <color theme="1"/>
        <rFont val="Calibri"/>
        <family val="2"/>
        <scheme val="minor"/>
      </rPr>
      <t xml:space="preserve">OoExt ECSP2 can perform cancellation only if the movement is found in a valid state for cancellation as per ECSP2 STD. For a not presented movement (AER Created), no problem for accepting cancellation.
</t>
    </r>
    <r>
      <rPr>
        <u/>
        <sz val="11"/>
        <color theme="1"/>
        <rFont val="Calibri"/>
        <family val="2"/>
        <scheme val="minor"/>
      </rPr>
      <t xml:space="preserve">Case: OoExp ECSP2 - OoExt AES
</t>
    </r>
    <r>
      <rPr>
        <sz val="11"/>
        <color theme="1"/>
        <rFont val="Calibri"/>
        <family val="2"/>
        <scheme val="minor"/>
      </rPr>
      <t>No such enquiry scenario exists in ECSP2. So if OoExp  triggers cancellation, then it will be handled by OoExt AES as per Invalidation scenarios, which  can happen on states as per  STD.</t>
    </r>
  </si>
  <si>
    <t>AES/EXP/ENQ/E-EXP-ENQ-A-003 Expiry of time limit to receive exit results – Enquiry information code: “Expected to Exit”</t>
  </si>
  <si>
    <t>AES/EXP/ENQ/E-EXP-ENQ-A-004 Expiry of time limit to receive exit results – Enquiry information code: “Will not exit”</t>
  </si>
  <si>
    <t>AES/EXP/ENQ/E-EXP-ENQ-A-005 Expiry of time limit to receive exit results after international diversion occurred - Exit Results received after Enquiry Procedure</t>
  </si>
  <si>
    <r>
      <rPr>
        <b/>
        <u/>
        <sz val="11"/>
        <color theme="1"/>
        <rFont val="Calibri"/>
        <family val="2"/>
        <scheme val="minor"/>
      </rPr>
      <t xml:space="preserve">Case: OoExp AES - OoExt ECSP2
</t>
    </r>
    <r>
      <rPr>
        <sz val="11"/>
        <color theme="1"/>
        <rFont val="Calibri"/>
        <family val="2"/>
        <scheme val="minor"/>
      </rPr>
      <t xml:space="preserve">No conflict. The diversion CD exchanges will be handled as per diversion scenarios. 
Actual OoExt ECSP2 will respond based on ECSP2/EXP/EXP/Manual Closure at Export based on alternative proof where (re-synchronisation). When the Actual OoExt ECSP2 receives the IE904 and detects a discrepancy of the status, it automatically replies with the IE905 and – if relevant – automatically re-send the (electronic) control results (C_EXT_RES - IE518) to the Office of Export.   
</t>
    </r>
    <r>
      <rPr>
        <b/>
        <u/>
        <sz val="11"/>
        <color theme="1"/>
        <rFont val="Calibri"/>
        <family val="2"/>
        <scheme val="minor"/>
      </rPr>
      <t xml:space="preserve">Case: OoExp ECSP2 - OoExt AES
</t>
    </r>
    <r>
      <rPr>
        <sz val="11"/>
        <color theme="1"/>
        <rFont val="Calibri"/>
        <family val="2"/>
        <scheme val="minor"/>
      </rPr>
      <t>Not applicable since this is a new enquiry scenario. For ECS-P2 Follow-Up scenarios, please to the transitional analysis for ECS-P2 scenarios:
- ECSP2/EXP/ENQ/Follow-Up with exit resumed
- ECSP2/EXP/ENQ/Follow-Up with negative response
The request for exit confirmation (IE584) is sent to Actual OoExt</t>
    </r>
  </si>
  <si>
    <t>AES/EXP/ENQ/E-EXP-ENQ-A-006 Trader sends Enquiry Information on his/her own initiative (Enquiry information code: “Exited-Alternative Evidence” or “Exited-No Alternative Evidence”) - Exit Results received after Enquiry Procedure</t>
  </si>
  <si>
    <t>AES/EXP/ENQ/E-EXP-ENQ-A-007 Trader sends Enquiry Information on his/her own initiative (Enquiry information code: “Exited-Alternative Evidence”) - Confirmation of exit by Alternative Evidence</t>
  </si>
  <si>
    <r>
      <rPr>
        <u/>
        <sz val="11"/>
        <color theme="1"/>
        <rFont val="Calibri"/>
        <family val="2"/>
        <scheme val="minor"/>
      </rPr>
      <t xml:space="preserve">Case: OoExp AES - OoExt ECSP2
</t>
    </r>
    <r>
      <rPr>
        <sz val="11"/>
        <color theme="1"/>
        <rFont val="Calibri"/>
        <family val="2"/>
        <scheme val="minor"/>
      </rPr>
      <t xml:space="preserve">In terms of CD exchanges is similar to ECSP2/EXP/EXP/Manual Closure at Export based on alternative proof  (APoE case). The difference is when  Confirmation of exit by Alternative Evidence is performed in OoExp AES and at the end OoExt is notified with IE588. The IE588 is not supported by OoExt ECSP2 and hence conversion (downgrade) is required to IE524. 
</t>
    </r>
    <r>
      <rPr>
        <u/>
        <sz val="11"/>
        <color theme="1"/>
        <rFont val="Calibri"/>
        <family val="2"/>
        <scheme val="minor"/>
      </rPr>
      <t>Case: OoExp ECSP2 - OoExt AES</t>
    </r>
    <r>
      <rPr>
        <sz val="11"/>
        <color theme="1"/>
        <rFont val="Calibri"/>
        <family val="2"/>
        <scheme val="minor"/>
      </rPr>
      <t xml:space="preserve">
</t>
    </r>
    <r>
      <rPr>
        <sz val="11"/>
        <color rgb="FFFF0000"/>
        <rFont val="Calibri"/>
        <family val="2"/>
        <scheme val="minor"/>
      </rPr>
      <t>In case of OoExp ECSP2 Manual Closure at Export based on alternative proof then this is discussed under ECSP2 scenario ECSP2/EXP/EXP/Manual Closure at Export based on alternative proof</t>
    </r>
    <r>
      <rPr>
        <sz val="11"/>
        <color theme="1"/>
        <rFont val="Calibri"/>
        <family val="2"/>
        <scheme val="minor"/>
      </rPr>
      <t xml:space="preserve">
For ECS-P2 Follow-Up scenarios, please to the transitional analysis for ECS-P2 scenarios:
- ECSP2/EXP/ENQ/Follow-Up with exit resumed
- ECSP2/EXP/ENQ/Follow-Up with negative response
</t>
    </r>
  </si>
  <si>
    <t>AES/EXP/ENQ/E-EXP-ENQ-A-008 Trader sends Enquiry Information on his/her own initiative (Enquiry information code: “Exited-Alternative Evidence”) - Insufficient Alternative Evidence</t>
  </si>
  <si>
    <t>AES/EXP/ENQ/E-EXP-ENQ-A-009 Trader sends Enquiry Information on his/her own initiative (Enquiry information code: “Exited-No Alternative Evidence”) – No Release for Exit at the Customs Office of Exit</t>
  </si>
  <si>
    <t>AES/EXP/ENQ/E-EXP-ENQ-E-002 Trader sends Enquiry Information on his/her own initiative (Enquiry information code: “Exited-Alternative Evidence” or “Exited-No Alternative Evidence”) - Invalid Enquiry Information</t>
  </si>
  <si>
    <t>ECSP2/EXP/ENQ/Follow-Up with exit resumed</t>
  </si>
  <si>
    <r>
      <rPr>
        <b/>
        <u/>
        <sz val="11"/>
        <color theme="1"/>
        <rFont val="Calibri"/>
        <family val="2"/>
        <scheme val="minor"/>
      </rPr>
      <t xml:space="preserve">IE conflict:
Case: OoExp AES - OoExt ECSP2
</t>
    </r>
    <r>
      <rPr>
        <sz val="11"/>
        <color theme="1"/>
        <rFont val="Calibri"/>
        <family val="2"/>
        <scheme val="minor"/>
      </rPr>
      <t>Please refer to AES Enquiry scenarios.</t>
    </r>
    <r>
      <rPr>
        <b/>
        <u/>
        <sz val="11"/>
        <color theme="1"/>
        <rFont val="Calibri"/>
        <family val="2"/>
        <scheme val="minor"/>
      </rPr>
      <t xml:space="preserve">
Case: OoExp ECSP2 - OoExt AES
</t>
    </r>
    <r>
      <rPr>
        <sz val="11"/>
        <color theme="1"/>
        <rFont val="Calibri"/>
        <family val="2"/>
        <scheme val="minor"/>
      </rPr>
      <t>IE584 and IE586 are no more supported in AES-P1.</t>
    </r>
  </si>
  <si>
    <r>
      <rPr>
        <b/>
        <u/>
        <sz val="11"/>
        <color theme="1"/>
        <rFont val="Calibri"/>
        <family val="2"/>
        <scheme val="minor"/>
      </rPr>
      <t>Case: OoExp ECSP2 - OoExt AES</t>
    </r>
    <r>
      <rPr>
        <sz val="11"/>
        <color theme="1"/>
        <rFont val="Calibri"/>
        <family val="2"/>
        <scheme val="minor"/>
      </rPr>
      <t xml:space="preserve">
In this case, the OoExt AES  will receive the ‘Export Follow-Up Request’ C_EXP_FUR (IE584) and will not provide any reply to the ECS-P2 OoExp and will not reject the message.</t>
    </r>
  </si>
  <si>
    <t>ECSP2-EXP-ENQ-TP-Follow-Up with exit resumed (Transitional Scenario)</t>
  </si>
  <si>
    <t>ECSP2/EXP/ENQ/Follow-Up with negative response</t>
  </si>
  <si>
    <t>ECSP2-EXP-ENQ-TP-Follow-Up with negative response (Transitional Scenario)</t>
  </si>
  <si>
    <t>Full Ref</t>
  </si>
  <si>
    <t>L0</t>
  </si>
  <si>
    <t>L1 - ID</t>
  </si>
  <si>
    <t>L1 - Descr</t>
  </si>
  <si>
    <t>L1 - Code</t>
  </si>
  <si>
    <t>L2 - ID</t>
  </si>
  <si>
    <t>L2 - Descr</t>
  </si>
  <si>
    <t>L2 - Code</t>
  </si>
  <si>
    <t>L3 - ID</t>
  </si>
  <si>
    <t>L3 - Descr</t>
  </si>
  <si>
    <t>L3 - Code</t>
  </si>
  <si>
    <t>L2-L3 Code</t>
  </si>
  <si>
    <t>L2 - Alias</t>
  </si>
  <si>
    <t>ECSP2</t>
  </si>
  <si>
    <t>III.4.1</t>
  </si>
  <si>
    <t>Export Process</t>
  </si>
  <si>
    <t>EXP</t>
  </si>
  <si>
    <t>III.4.1.1</t>
  </si>
  <si>
    <t>Core flow</t>
  </si>
  <si>
    <t>CFL</t>
  </si>
  <si>
    <t>III.4.1.4</t>
  </si>
  <si>
    <t>Diversions</t>
  </si>
  <si>
    <t>DIV</t>
  </si>
  <si>
    <t>III.4.1.4.1</t>
  </si>
  <si>
    <t>International Diversion Accepted</t>
  </si>
  <si>
    <t>III.4.1.4.2</t>
  </si>
  <si>
    <t>International Diversion Rejected</t>
  </si>
  <si>
    <t>III.4.1.4.3</t>
  </si>
  <si>
    <t>National Diversion</t>
  </si>
  <si>
    <t>III.4.1.8</t>
  </si>
  <si>
    <t>Exceptions of message sequencing in the Common Domain</t>
  </si>
  <si>
    <t>EMS</t>
  </si>
  <si>
    <t>III.4.1.8.1</t>
  </si>
  <si>
    <t>AER missing</t>
  </si>
  <si>
    <t>III.4.1.8.2</t>
  </si>
  <si>
    <t>Status request/response</t>
  </si>
  <si>
    <t>III.4.1.7</t>
  </si>
  <si>
    <t>Follow-Up</t>
  </si>
  <si>
    <t>ENQ</t>
  </si>
  <si>
    <t>III.4.1.7.1</t>
  </si>
  <si>
    <t>Follow-Up with exit resumed</t>
  </si>
  <si>
    <t>Enquiry Procedure</t>
  </si>
  <si>
    <t>III.4.1.7.2</t>
  </si>
  <si>
    <t>Follow-Up with negative response</t>
  </si>
  <si>
    <t>III.4.1.2</t>
  </si>
  <si>
    <t>Export specific scenarios</t>
  </si>
  <si>
    <t>III.4.1.2.2</t>
  </si>
  <si>
    <t>Control at Export with release for Export (Normal procedure)</t>
  </si>
  <si>
    <t>III.4.1.2.3</t>
  </si>
  <si>
    <t>Control at Export with release for Export (Simplified procedure)</t>
  </si>
  <si>
    <t>III.4.1.2.4</t>
  </si>
  <si>
    <t>Control at Export with release for Export refused (Normal procedure)</t>
  </si>
  <si>
    <t>III.4.1.2.5</t>
  </si>
  <si>
    <t>Control at Export with release for Export refused (Simplified procedure)</t>
  </si>
  <si>
    <t>III.4.1.2.8</t>
  </si>
  <si>
    <t>Declaration amendment accepted</t>
  </si>
  <si>
    <t>III.4.1.2.9</t>
  </si>
  <si>
    <t>Declaration amendment rejected</t>
  </si>
  <si>
    <t>III.4.1.2.10</t>
  </si>
  <si>
    <t>Manual Closure at Export based on alternative proof</t>
  </si>
  <si>
    <t>III.4.1.2.1</t>
  </si>
  <si>
    <t>Rejection of declaration</t>
  </si>
  <si>
    <t>III.4.1.2.6</t>
  </si>
  <si>
    <t>Release request accepted and release for Export</t>
  </si>
  <si>
    <t>III.4.1.2.7</t>
  </si>
  <si>
    <t>Second Release request accepted</t>
  </si>
  <si>
    <t>III.4.1.3</t>
  </si>
  <si>
    <t>Exit specific scenarios</t>
  </si>
  <si>
    <t>EXT</t>
  </si>
  <si>
    <t>III.4.1.3.3</t>
  </si>
  <si>
    <t>Control at Exit with release for Exit refused</t>
  </si>
  <si>
    <t>III.4.1.3.2</t>
  </si>
  <si>
    <t>Control at Exit with release for Exit</t>
  </si>
  <si>
    <t>III.4.1.3.5</t>
  </si>
  <si>
    <t>Exit after reception of multiple manifests</t>
  </si>
  <si>
    <t>III.4.1.3.4</t>
  </si>
  <si>
    <t>Exit after Storing</t>
  </si>
  <si>
    <t>III.4.1.3.1</t>
  </si>
  <si>
    <t>Rejection of arrival notification</t>
  </si>
  <si>
    <t>III.4.1.3.6</t>
  </si>
  <si>
    <t>Rejection of Manifest</t>
  </si>
  <si>
    <t>III.4.1.5</t>
  </si>
  <si>
    <t>Cancellation</t>
  </si>
  <si>
    <t>INV</t>
  </si>
  <si>
    <t>III.4.1.5.1</t>
  </si>
  <si>
    <t>Cancellation by Trader before release of the movement for Export</t>
  </si>
  <si>
    <t>Declaration Invalidation</t>
  </si>
  <si>
    <t>III.4.1.5.3</t>
  </si>
  <si>
    <t>Cancellation initiated by the Customs Officer at Export</t>
  </si>
  <si>
    <t>III.4.1.5.2</t>
  </si>
  <si>
    <t>Cancellation requested by Trader for a Released Movement</t>
  </si>
  <si>
    <t>III.4.1.5.4</t>
  </si>
  <si>
    <t>Cancellation requested by Trader Rejected</t>
  </si>
  <si>
    <t>III.4.1.6</t>
  </si>
  <si>
    <t>Query Movement Information</t>
  </si>
  <si>
    <t>QMI</t>
  </si>
  <si>
    <t>III.4.2</t>
  </si>
  <si>
    <t>Exit Summary Declaration</t>
  </si>
  <si>
    <t>EXS</t>
  </si>
  <si>
    <t>III.4.2.1</t>
  </si>
  <si>
    <t>Core Flow</t>
  </si>
  <si>
    <t>III.4.2.4</t>
  </si>
  <si>
    <t>III.4.2.4.1</t>
  </si>
  <si>
    <t>Diversion Accepted</t>
  </si>
  <si>
    <t>III.4.2.4.2</t>
  </si>
  <si>
    <t>Diversion Rejected</t>
  </si>
  <si>
    <t>III.4.2.3</t>
  </si>
  <si>
    <t>III.4.2.3.3</t>
  </si>
  <si>
    <t>Amendment Rejected</t>
  </si>
  <si>
    <t>III.4.2.3.5</t>
  </si>
  <si>
    <t>III.4.2.3.4</t>
  </si>
  <si>
    <t>III.4.2.3.7</t>
  </si>
  <si>
    <t>III.4.2.3.6</t>
  </si>
  <si>
    <t>III.4.2.3.2</t>
  </si>
  <si>
    <t>EXS Amendment Accepted</t>
  </si>
  <si>
    <t>III.4.2.3.8</t>
  </si>
  <si>
    <t>Initial manifest rejected</t>
  </si>
  <si>
    <t>III.4.2.3.1</t>
  </si>
  <si>
    <t>Presentation Invalid</t>
  </si>
  <si>
    <t>III.4.2.2</t>
  </si>
  <si>
    <t>Lodgement specific scenarios</t>
  </si>
  <si>
    <t>LDG</t>
  </si>
  <si>
    <t>III.4.2.2.1</t>
  </si>
  <si>
    <t>Declaration Rejected</t>
  </si>
  <si>
    <t>AES</t>
  </si>
  <si>
    <t>Centralised Clearance</t>
  </si>
  <si>
    <t>CCE</t>
  </si>
  <si>
    <t>E-EXP-CCE-A-001 SCO recommends pre-release - Satisfactory/considered satisfactory controls at PCO</t>
  </si>
  <si>
    <t>E-EXP-CCE-A-002 SCO recommends pre-release - Unsatisfactory controls at PCO</t>
  </si>
  <si>
    <t>E-EXP-CCE-A-003 SCO recommends control at PCO - Satisfactory/Considered satisfactory controls at PCO</t>
  </si>
  <si>
    <t>E-EXP-CCE-A-004 SCO recommends control at PCO - Unsatisfactory controls at PCO</t>
  </si>
  <si>
    <t>III.4.1.3.9</t>
  </si>
  <si>
    <t>E-EXP-CCE-A-005 Unsatisfactory documentary controls at SCO</t>
  </si>
  <si>
    <t>III.4.1.3.10</t>
  </si>
  <si>
    <t>E-EXP-CCE-A-006 Declaration amendment accepted under centralised clearance</t>
  </si>
  <si>
    <t>E-EXP-CCE-E-001 SCO recommends pre-release - Expiry of timer for receiving control decision from PCO</t>
  </si>
  <si>
    <t>III.4.1.3.7</t>
  </si>
  <si>
    <t xml:space="preserve">E-EXP-CCE-E-002 SCO recommends control at PCO - PCO decides not to perform any control </t>
  </si>
  <si>
    <t>III.4.1.3.8</t>
  </si>
  <si>
    <t>E-EXP-CCE-E-003 SCO recommends control at PCO - Expiry of timer for receiving control decision from PCO</t>
  </si>
  <si>
    <t>E-EXP-CCE-M-001 SCO recommends pre-release - No controls at SCO and PCO</t>
  </si>
  <si>
    <t>E-EXP-CFL-M-001 Core flow</t>
  </si>
  <si>
    <t>III.4.1.9</t>
  </si>
  <si>
    <t>III.4.1.9.2</t>
  </si>
  <si>
    <t>E-EXP-DIV-A-001 International Diversion Rejected</t>
  </si>
  <si>
    <t>III.4.1.9.3</t>
  </si>
  <si>
    <t>E-EXP-DIV-A-002 Multiple Diversions</t>
  </si>
  <si>
    <t>III.4.1.9.1</t>
  </si>
  <si>
    <t>E-EXP-DIV-M-001 International Diversion Accepted</t>
  </si>
  <si>
    <t>Export Followed by Transit</t>
  </si>
  <si>
    <t>EFT</t>
  </si>
  <si>
    <t>III.4.1.8.2.1</t>
  </si>
  <si>
    <t>III.4.1.8.2.2</t>
  </si>
  <si>
    <t>III.4.1.8.3.1</t>
  </si>
  <si>
    <t>E-EXP-EFT-A-003 Amendment of a Transit declaration</t>
  </si>
  <si>
    <t>III.4.1.8.5.1</t>
  </si>
  <si>
    <t>E-EXP-EFT-A-004 Departure notifies Office of Exit for non appropriate Office of Destination – Release for Exit by alternative evidence</t>
  </si>
  <si>
    <t>III.4.1.8.5.2</t>
  </si>
  <si>
    <t>E-EXP-EFT-A-005 Departure notifies Office of Exit for non appropriate Office of Destination – Invalidation  due to lack of or insufficient alternative evidence</t>
  </si>
  <si>
    <t>III.4.1.8.5.3</t>
  </si>
  <si>
    <t>E-EXP-EFT-A-008 Departure notifies Office of Exit of unsatisfactory destination control results - Release for Exit by alternative evidence</t>
  </si>
  <si>
    <t>III.4.1.8.5.4</t>
  </si>
  <si>
    <t>E-EXP-EFT-A-009 Departure notifies Office of Exit of unsatisfactory destination control results - Invalidation due to lack of or insufficient alternative evidence</t>
  </si>
  <si>
    <t>III.4.1.8.6</t>
  </si>
  <si>
    <t>E-EXP-EFT-A-006 Departure notifies Office of Exit for the initiation of recovery</t>
  </si>
  <si>
    <t>III.4.1.8.4</t>
  </si>
  <si>
    <t xml:space="preserve">E-EXP-EFT-A-007 Invalidation by Transit or Not released for Transit </t>
  </si>
  <si>
    <t>III.4.1.8.1.1</t>
  </si>
  <si>
    <t>E-EXP-EFT-M-001 Core Flow of the export followed by transit - External Transit</t>
  </si>
  <si>
    <t>III.4.1.8.1.2</t>
  </si>
  <si>
    <t xml:space="preserve">E-EXP-EFT-M-002 Core Flow of the Export followed by Transit - Internal Transit </t>
  </si>
  <si>
    <t>III.4.1.12</t>
  </si>
  <si>
    <t>III.4.1.12.2</t>
  </si>
  <si>
    <t>E-EXP-EMS-A-001 Status request/response with release for exit</t>
  </si>
  <si>
    <t>III.4.1.12.3</t>
  </si>
  <si>
    <t>E-EXP-EMS-A-002 AER missing</t>
  </si>
  <si>
    <t>III.4.1.12.1</t>
  </si>
  <si>
    <t>E-EXP-EMS-M-001 Status request/response</t>
  </si>
  <si>
    <t>E-EXP-ENQ-A-001 Expiry of time limit to receive exit results – Confirmation of exit by Alternative Evidence (Enquiry information code: “Exited-Alternative Evidence”)</t>
  </si>
  <si>
    <t>E-EXP-ENQ-A-002 Expiry of timer to receive exit results - Invalidation after expiry of time limit to receive Alternative Evidence</t>
  </si>
  <si>
    <t>E-EXP-ENQ-A-003 Expiry of time limit to receive exit results – Enquiry information code: “Expected to Exit”</t>
  </si>
  <si>
    <t>E-EXP-ENQ-A-004 Expiry of time limit to receive exit results – Enquiry information code: “Will not exit”</t>
  </si>
  <si>
    <t>E-EXP-ENQ-A-005 Expiry of time limit to receive exit results after international diversion occurred - Exit Results received after Enquiry Procedure</t>
  </si>
  <si>
    <t>E-EXP-ENQ-A-006 Trader sends Enquiry Information on his/her own initiative (Enquiry information code: “Exited-Alternative Evidence” or “Exited-No Alternative Evidence”) - Exit Results received after Enquiry Procedure</t>
  </si>
  <si>
    <t>E-EXP-ENQ-A-007 Trader sends Enquiry Information on his/her own initiative (Enquiry information code: “Exited-Alternative Evidence”) - Confirmation of exit by Alternative Evidence</t>
  </si>
  <si>
    <t>E-EXP-ENQ-A-008 Trader sends Enquiry Information on his/her own initiative (Enquiry information code: “Exited-Alternative Evidence”) - Insufficient Alternative Evidence</t>
  </si>
  <si>
    <t>E-EXP-ENQ-A-009 Trader sends Enquiry Information on his/her own initiative (Enquiry information code: “Exited-No Alternative Evidence”) – No Release for Exit at the Customs Office of Exit</t>
  </si>
  <si>
    <t>E-EXP-ENQ-E-001 Expiry of time limit to receive exit results – Invalid Enquiry information/Insufficient Alternative Evidence, if any</t>
  </si>
  <si>
    <t>E-EXP-ENQ-E-002 Trader sends Enquiry Information on his/her own initiative (Enquiry information code: “Exited-Alternative Evidence” or “Exited-No Alternative Evidence”) - Invalid Enquiry Information</t>
  </si>
  <si>
    <t>E-EXP-ENQ-M-001 Expiry of time limit to receive exit results - Exit Results received after Enquiry Procedure</t>
  </si>
  <si>
    <t>E-EXP-EXP-A-001 Control at Export with release for Export (Standard declaration)</t>
  </si>
  <si>
    <t>E-EXP-EXP-A-002 Control at Export with release for Export refused</t>
  </si>
  <si>
    <t>E-EXP-EXP-A-003 Declaration submission prior to presentation</t>
  </si>
  <si>
    <t>E-EXP-EXP-A-004 Correction of the pre-lodged declaration prior to presentation of goods</t>
  </si>
  <si>
    <t>E-EXP-EXP-A-005 Cancellation of the pre-lodged declaration prior to presentation of goods</t>
  </si>
  <si>
    <t>E-EXP-EXP-A-006 Declaration submission prior to presentation with invalid presentation notification</t>
  </si>
  <si>
    <t>E-EXP-EXP-A-007 Export and Exit when the Customs Office of Export is the Customs Office of Exit</t>
  </si>
  <si>
    <t>III.4.1.2.12</t>
  </si>
  <si>
    <t>E-EXP-EXP-A-008 Declaration amendment accepted</t>
  </si>
  <si>
    <t>E-EXP-EXP-E-001 Declaration submission prior to presentation with timer expiry</t>
  </si>
  <si>
    <t>III.4.1.2.11</t>
  </si>
  <si>
    <t>E-EXP-EXP-E-002 Rejection of declaration</t>
  </si>
  <si>
    <t>III.4.1.2.13</t>
  </si>
  <si>
    <t>E-EXP-EXP-E-003 Declaration amendment rejected</t>
  </si>
  <si>
    <t>E-EXP-EXT-A-001 Control at Exit with release for Exit</t>
  </si>
  <si>
    <t>III.4.1.7.3</t>
  </si>
  <si>
    <t>E-EXP-EXT-A-002 Control at Exit with release for Exit refused</t>
  </si>
  <si>
    <t>III.4.1.7.4</t>
  </si>
  <si>
    <t>E-EXP-EXT-A-003 Arrival at Exit registered by customs officer</t>
  </si>
  <si>
    <t>III.4.1.7.5</t>
  </si>
  <si>
    <t>E-EXP-EXT-A-004 Exit after Storing</t>
  </si>
  <si>
    <t>III.4.1.7.6</t>
  </si>
  <si>
    <t>E-EXP-EXT-A-005 Exit after reception of multiple manifests</t>
  </si>
  <si>
    <t>III.4.1.7.8</t>
  </si>
  <si>
    <t>E-EXP-EXT-A-006 Exit information available through other systems</t>
  </si>
  <si>
    <t>E-EXP-EXT-E-001 Rejection of arrival notification</t>
  </si>
  <si>
    <t>III.4.1.7.7</t>
  </si>
  <si>
    <t>E-EXP-EXT-E-002 Rejection of Manifest</t>
  </si>
  <si>
    <t>Goods under Excise</t>
  </si>
  <si>
    <t>GUE</t>
  </si>
  <si>
    <t>III.4.1.6.4</t>
  </si>
  <si>
    <t>E-EXP-GUE-A-001 Control at Export with release for Export when goods are under excise duty suspension arrangement</t>
  </si>
  <si>
    <t>III.4.1.6.5</t>
  </si>
  <si>
    <t>E-EXP-GUE-A-002 Control at Export with release for Export refused when goods are under excise duty suspension arrangement</t>
  </si>
  <si>
    <t>III.4.1.6.6</t>
  </si>
  <si>
    <t>E-EXP-GUE-A-003 Control at Exit with release for Exit refused when goods are under excise duty suspension arrangement</t>
  </si>
  <si>
    <t>III.4.1.6.7</t>
  </si>
  <si>
    <t>E-EXP-GUE-A-004 Declaration submission prior to presentation when goods are under excise duty suspension arrangement</t>
  </si>
  <si>
    <t>III.4.1.6.8</t>
  </si>
  <si>
    <t>E-EXP-GUE-A-005 Correction of the pre-lodged declaration prior to presentation of goods when goods are under excise duty suspension arrangement</t>
  </si>
  <si>
    <t>III.4.1.6.9</t>
  </si>
  <si>
    <t>E-EXP-GUE-A-006 Cancellation of the pre-lodged declaration prior to presentation of goods when goods are under excise duty suspension arrangement</t>
  </si>
  <si>
    <t>III.4.1.6.11</t>
  </si>
  <si>
    <t>E-EXP-GUE-A-007 Declaration amendment accepted when goods are under excise duty suspension arrangement</t>
  </si>
  <si>
    <t>III.4.1.6.12</t>
  </si>
  <si>
    <t>E-EXP-GUE-A-008 Certification of Exit in the enquiry procedure with goods under excise duty suspension arrangement</t>
  </si>
  <si>
    <t>III.4.1.6.2</t>
  </si>
  <si>
    <t>E-EXP-GUE-E-001 Rejection of declaration with goods under excise duty suspension arrangement due to e-AD request rejection</t>
  </si>
  <si>
    <t>III.4.1.6.3</t>
  </si>
  <si>
    <t>E-EXP-GUE-E-002 Rejection of declaration with goods under excise duty suspension arrangement due to negative cross-check</t>
  </si>
  <si>
    <t>III.4.1.6.10</t>
  </si>
  <si>
    <t>E-EXP-GUE-E-003 Declaration submission prior to presentation with timer expiry when goods are under excise duty suspension arrangement</t>
  </si>
  <si>
    <t>III.4.1.6.1</t>
  </si>
  <si>
    <t>E-EXP-GUE-M-001 Core flow with goods under excise duty suspension arrangement</t>
  </si>
  <si>
    <t>E-EXP-INV-A-001 Invalidation by Trader before release of the movement for Export</t>
  </si>
  <si>
    <t>E-EXP-INV-A-002 Invalidation requested by Trader for a Released Movement</t>
  </si>
  <si>
    <t>E-EXP-INV-A-003 Invalidation initiated by the Customs Officer at Export</t>
  </si>
  <si>
    <t>III.4.1.4.5</t>
  </si>
  <si>
    <t>E-EXP-INV-A-004 Invalidation requested by Trader for a released movement refused</t>
  </si>
  <si>
    <t>III.4.1.4.6</t>
  </si>
  <si>
    <t>E-EXP-INV-A-005 Invalidation with goods under excise duty suspension arrangement</t>
  </si>
  <si>
    <t>III.4.1.4.7</t>
  </si>
  <si>
    <t>E-EXP-INV-A-006 Invalidation of an export declaration lodged under centralised clearance</t>
  </si>
  <si>
    <t>III.4.1.4.8</t>
  </si>
  <si>
    <t>E-EXP-INV-A-007 Invalidation with Supplementary Declaration lodged under centralised clearance</t>
  </si>
  <si>
    <t>III.4.1.4.9</t>
  </si>
  <si>
    <t>E-EXP-INV-A-008 Invalidation when the Customs Office of Export is the Customs Office of Exit</t>
  </si>
  <si>
    <t>III.4.1.4.10</t>
  </si>
  <si>
    <t>E-EXP-INV-A-009 Invalidation requested by Trader for a Released Movement refused by the Customs Office of Exit</t>
  </si>
  <si>
    <t>III.4.1.4.4</t>
  </si>
  <si>
    <t>E-EXP-INV-E-001 Invalidation requested by Trader before the release of the movement for export refused</t>
  </si>
  <si>
    <t>III.4.1.10</t>
  </si>
  <si>
    <t>III.4.1.10.2</t>
  </si>
  <si>
    <t>E-EXP-QMI-E-001 Movement Information unavailable</t>
  </si>
  <si>
    <t>III.4.1.10.1</t>
  </si>
  <si>
    <t>E-EXP-QMI-M-001 Movement Information available</t>
  </si>
  <si>
    <t>Simplified and Supplementary declaration</t>
  </si>
  <si>
    <t>SSD</t>
  </si>
  <si>
    <t>E-EXP-SSD-A-001 Control at Export with release for Export (Simplified declaration)</t>
  </si>
  <si>
    <t>E-EXP-SSD-A-002 Recording of supplementary declaration</t>
  </si>
  <si>
    <t>III.4.1.5.6</t>
  </si>
  <si>
    <t>E-EXP-SSD-A-003 Recording of supplementary declaration under centralised clearance</t>
  </si>
  <si>
    <t>E-EXP-SSD-E-001 Rejection of supplementary declaration</t>
  </si>
  <si>
    <t>III.4.1.5.5</t>
  </si>
  <si>
    <t>E-EXP-SSD-E-002 Extension/Expiry of the timer for lodgement of Supplementary Declaration</t>
  </si>
  <si>
    <t>E-EXP-SSD-M-001 Simplified declaration</t>
  </si>
  <si>
    <t>E-EXS-CFL-M-001 Core Flow</t>
  </si>
  <si>
    <t>E-EXS-DIV-M-001 Diversion Accepted</t>
  </si>
  <si>
    <t>E-EXS-DIV-Α-001 Diversion Rejected</t>
  </si>
  <si>
    <t>E-EXS-EXT-A-001 EXS Amendment Accepted</t>
  </si>
  <si>
    <t>E-EXS-EXT-A-002 Control at Exit with release for Exit</t>
  </si>
  <si>
    <t>E-EXS-EXT-A-003 Control at Exit with release for Exit refused</t>
  </si>
  <si>
    <t>E-EXS-EXT-A-004 Arrival at Exit registered by customs officer</t>
  </si>
  <si>
    <t>III.4.2.3.9</t>
  </si>
  <si>
    <t>E-EXS-EXT-A-005 Exit after Storing</t>
  </si>
  <si>
    <t>III.4.2.3.10</t>
  </si>
  <si>
    <t>E-EXS-EXT-A-006 Exit after reception of multiple manifests</t>
  </si>
  <si>
    <t>III.4.2.3.11</t>
  </si>
  <si>
    <t>E-EXS-EXT-A-007 Exit information available through other systems</t>
  </si>
  <si>
    <t>E-EXS-EXT-E-002 EXS Amendment Rejected</t>
  </si>
  <si>
    <t>E-EXS-EXT-E-003 Exit notification not received</t>
  </si>
  <si>
    <t>E-EXS-EXT-E-004 Initial manifest rejected</t>
  </si>
  <si>
    <t>E-EXS-LDG-A-001 EXS lodged at another customs office</t>
  </si>
  <si>
    <t>III.4.2.2.2</t>
  </si>
  <si>
    <t>E-EXS-LDG-E-001 Declaration rejected</t>
  </si>
  <si>
    <t>E-EXS-EXT-E-001 Rejection of arrival notification</t>
  </si>
  <si>
    <t>III.4.2.5</t>
  </si>
  <si>
    <t>Exit Summary Declaration Invalidation</t>
  </si>
  <si>
    <t xml:space="preserve">III.4.2.5.1 </t>
  </si>
  <si>
    <t>E-EXS-INV-A-001 Invalidation requested by Trader</t>
  </si>
  <si>
    <t>III.4.2.5.2</t>
  </si>
  <si>
    <t>E-EXS-INV-E-001 Invalidation requested by Trader refused</t>
  </si>
  <si>
    <t>III.4.3</t>
  </si>
  <si>
    <t>Re-Export Notification</t>
  </si>
  <si>
    <t>REN</t>
  </si>
  <si>
    <t>III.4.3.1</t>
  </si>
  <si>
    <t>E-REN-CFL-M-001 Core flow</t>
  </si>
  <si>
    <t>III.4.3.3</t>
  </si>
  <si>
    <t>III.4.3.3.2</t>
  </si>
  <si>
    <t>E-REN-EXT-A-001 Exit after Storing</t>
  </si>
  <si>
    <t>III.4.3.3.4</t>
  </si>
  <si>
    <t>E-REN-EXT-A-002 Exit after reception of multiple manifests</t>
  </si>
  <si>
    <t>III.4.3.3.6</t>
  </si>
  <si>
    <t>E-REN-EXT-A-003 Exit information available through other systems</t>
  </si>
  <si>
    <t>III.4.3.3.1</t>
  </si>
  <si>
    <t>E-REN-EXT-E-001 Exit Notification not received</t>
  </si>
  <si>
    <t>III.4.3.3.3</t>
  </si>
  <si>
    <t>E-REN-EXT-E-002 Initial manifest rejected</t>
  </si>
  <si>
    <t>III.4.3.3.5</t>
  </si>
  <si>
    <t>E-REN-EXT-E-003 Rejection of exit notification</t>
  </si>
  <si>
    <t>III.4.3.2</t>
  </si>
  <si>
    <t>Registration specific scenarios</t>
  </si>
  <si>
    <t>REG</t>
  </si>
  <si>
    <t>III.4.3.2.2</t>
  </si>
  <si>
    <t>E-REN-REG-A-001 Control at Exit with release for Exit</t>
  </si>
  <si>
    <t>III.4.3.2.4</t>
  </si>
  <si>
    <t>E-REN-REG-A-003 Re-Export Notification amendment accepted</t>
  </si>
  <si>
    <t>III.4.3.2.1</t>
  </si>
  <si>
    <t>E-REN-REG-E-001 Rejection of Re-Export Notification</t>
  </si>
  <si>
    <t>III.4.3.2.5</t>
  </si>
  <si>
    <t>E-REN-REG-E-002 Re-Export Notification amendment rejected</t>
  </si>
  <si>
    <t>III.4.3.2.3</t>
  </si>
  <si>
    <t>E-REN-REG-Α-002 Control at Exit with release for Exit refused</t>
  </si>
  <si>
    <t>III.4.3.4</t>
  </si>
  <si>
    <t>Re-Export Notification Invalidation</t>
  </si>
  <si>
    <t xml:space="preserve">III.4.3.4.1 </t>
  </si>
  <si>
    <t>E-REN-INV-A-001 Invalidation requested by Trader</t>
  </si>
  <si>
    <t>E-REN-INV</t>
  </si>
  <si>
    <t>III.4.3.4.2</t>
  </si>
  <si>
    <t>E-REN-INV-E-001 Invalidation requested by Trader refused</t>
  </si>
  <si>
    <t>Value</t>
  </si>
  <si>
    <t>Description</t>
  </si>
  <si>
    <r>
      <t>Continuity</t>
    </r>
    <r>
      <rPr>
        <sz val="12"/>
        <color theme="1"/>
        <rFont val="Calibri"/>
        <family val="2"/>
        <scheme val="minor"/>
      </rPr>
      <t>: A message exchange protocol of previous phase also exists in new phase.</t>
    </r>
  </si>
  <si>
    <r>
      <t>Phase In</t>
    </r>
    <r>
      <rPr>
        <sz val="12"/>
        <color theme="1"/>
        <rFont val="Calibri"/>
        <family val="2"/>
        <scheme val="minor"/>
      </rPr>
      <t>: Particular functionality of the message exchange protocol introduced in new phase and has no previous equivalent in previous phase</t>
    </r>
  </si>
  <si>
    <r>
      <t>Phase Out</t>
    </r>
    <r>
      <rPr>
        <sz val="12"/>
        <color theme="1"/>
        <rFont val="Calibri"/>
        <family val="2"/>
        <scheme val="minor"/>
      </rPr>
      <t>: Particular functionality of the message exchange protocol of previous phase is discontinued.</t>
    </r>
  </si>
  <si>
    <r>
      <rPr>
        <b/>
        <sz val="11"/>
        <color theme="1"/>
        <rFont val="Calibri"/>
        <family val="2"/>
        <scheme val="minor"/>
      </rPr>
      <t>Feasible</t>
    </r>
    <r>
      <rPr>
        <sz val="11"/>
        <color theme="1"/>
        <rFont val="Calibri"/>
        <family val="2"/>
        <scheme val="minor"/>
      </rPr>
      <t>: Transition is feasible based on IE and STD continuity indicators</t>
    </r>
  </si>
  <si>
    <r>
      <rPr>
        <b/>
        <sz val="11"/>
        <color theme="1"/>
        <rFont val="Calibri"/>
        <family val="2"/>
        <scheme val="minor"/>
      </rPr>
      <t>Feasible with resolution</t>
    </r>
    <r>
      <rPr>
        <sz val="11"/>
        <color theme="1"/>
        <rFont val="Calibri"/>
        <family val="2"/>
        <scheme val="minor"/>
      </rPr>
      <t>: a special resolution/transitional message exchange protocol is necessary for resolving discontinuity.</t>
    </r>
  </si>
  <si>
    <r>
      <rPr>
        <b/>
        <sz val="11"/>
        <color theme="1"/>
        <rFont val="Calibri"/>
        <family val="2"/>
        <scheme val="minor"/>
      </rPr>
      <t>Blocking/Not Feasible</t>
    </r>
    <r>
      <rPr>
        <sz val="11"/>
        <color theme="1"/>
        <rFont val="Calibri"/>
        <family val="2"/>
        <scheme val="minor"/>
      </rPr>
      <t>: there is no resolution with transitional message exchange protocol for the particular scenario.</t>
    </r>
  </si>
  <si>
    <t>Compatibility Assessment Score Matrix</t>
  </si>
  <si>
    <t>State Machine compatibility Assessment for specific message exchange protocol
State Machine Compatibility Indicator (SMCI)</t>
  </si>
  <si>
    <r>
      <rPr>
        <b/>
        <sz val="11"/>
        <color theme="1"/>
        <rFont val="Convection"/>
        <family val="2"/>
      </rPr>
      <t xml:space="preserve">Continuity: </t>
    </r>
    <r>
      <rPr>
        <sz val="11"/>
        <color theme="1"/>
        <rFont val="Convection"/>
        <family val="2"/>
      </rPr>
      <t>No Changes on State Machine (CD States)</t>
    </r>
  </si>
  <si>
    <r>
      <rPr>
        <b/>
        <sz val="11"/>
        <color theme="1"/>
        <rFont val="Convection"/>
        <family val="2"/>
      </rPr>
      <t xml:space="preserve">Continuity: </t>
    </r>
    <r>
      <rPr>
        <sz val="11"/>
        <color theme="1"/>
        <rFont val="Convection"/>
        <family val="2"/>
      </rPr>
      <t>One or more CD (Required) states are present in both phases but with different state name in the particular message exchange protocol - State mapping</t>
    </r>
  </si>
  <si>
    <r>
      <rPr>
        <b/>
        <sz val="11"/>
        <color theme="1"/>
        <rFont val="Convection"/>
        <family val="2"/>
      </rPr>
      <t>Discontinuity, Phase In</t>
    </r>
    <r>
      <rPr>
        <sz val="11"/>
        <color theme="1"/>
        <rFont val="Convection"/>
        <family val="2"/>
      </rPr>
      <t>: One or more CD (Required) states or state transition appears in new phase and has no previous equivalent in previous phase</t>
    </r>
  </si>
  <si>
    <r>
      <rPr>
        <b/>
        <sz val="11"/>
        <color theme="1"/>
        <rFont val="Convection"/>
        <family val="2"/>
      </rPr>
      <t>Discontinuity, Phase Out</t>
    </r>
    <r>
      <rPr>
        <sz val="11"/>
        <color theme="1"/>
        <rFont val="Convection"/>
        <family val="2"/>
      </rPr>
      <t>: One or more CD (Required) states or state transition in the message exchange protocol of previous phase is discontinued from the corresponding message exchange protocol of new phase</t>
    </r>
  </si>
  <si>
    <r>
      <rPr>
        <b/>
        <sz val="11"/>
        <color theme="1"/>
        <rFont val="Convection"/>
        <family val="2"/>
      </rPr>
      <t xml:space="preserve">Discontinuity, Phase In &amp; Phase Out: </t>
    </r>
    <r>
      <rPr>
        <i/>
        <sz val="11"/>
        <color theme="1"/>
        <rFont val="Convection"/>
        <family val="2"/>
      </rPr>
      <t>Discontinuity, Phase In AND AT THE SAME TIME Discontinuity, Phase Out</t>
    </r>
  </si>
  <si>
    <t>CD IE compatibility Assessment for specific message exchange protocol
IE Compatibility Indicator (IECI)</t>
  </si>
  <si>
    <r>
      <t>Continuity</t>
    </r>
    <r>
      <rPr>
        <sz val="12"/>
        <color theme="1"/>
        <rFont val="Convection"/>
        <family val="2"/>
      </rPr>
      <t>: Not Applicable / No impact on Common Domain</t>
    </r>
  </si>
  <si>
    <r>
      <t>Continuity</t>
    </r>
    <r>
      <rPr>
        <sz val="12"/>
        <color theme="1"/>
        <rFont val="Convection"/>
        <family val="2"/>
      </rPr>
      <t>: One or more CD IEs are present both in new and previous phase with the same structure (message version) in the particular message exchange protocol</t>
    </r>
  </si>
  <si>
    <r>
      <t>Continuity</t>
    </r>
    <r>
      <rPr>
        <sz val="12"/>
        <color theme="1"/>
        <rFont val="Convection"/>
        <family val="2"/>
      </rPr>
      <t>: One or more CD IE are present in both phases but with different structure (message version) in the particular message exchange protocol- Conversion is needed</t>
    </r>
  </si>
  <si>
    <r>
      <t>Continuity</t>
    </r>
    <r>
      <rPr>
        <sz val="12"/>
        <color theme="1"/>
        <rFont val="Convection"/>
        <family val="2"/>
      </rPr>
      <t>: One or more CD IE are present in both phases but different structure/IE number (message type) - Conversion is needed</t>
    </r>
  </si>
  <si>
    <r>
      <t>Discontinuity, Phase In</t>
    </r>
    <r>
      <rPr>
        <sz val="12"/>
        <color theme="1"/>
        <rFont val="Convection"/>
        <family val="2"/>
      </rPr>
      <t>: One or more CD IE appears in the message exchange protocol of new phase and has no previous equivalent in previous phase</t>
    </r>
  </si>
  <si>
    <r>
      <t>Discontinuity, Phase Out</t>
    </r>
    <r>
      <rPr>
        <sz val="12"/>
        <color theme="1"/>
        <rFont val="Convection"/>
        <family val="2"/>
      </rPr>
      <t>: One or more CD IE in the message exchange protocol of previous phase is discontinued from the corresponding message exchange protocol of new phase</t>
    </r>
  </si>
  <si>
    <r>
      <rPr>
        <b/>
        <sz val="11"/>
        <color theme="1"/>
        <rFont val="Convection"/>
        <family val="2"/>
      </rPr>
      <t xml:space="preserve">Discontinuity, sequencing or no conversion: 
• </t>
    </r>
    <r>
      <rPr>
        <sz val="11"/>
        <color theme="1"/>
        <rFont val="Convection"/>
        <family val="2"/>
      </rPr>
      <t>CD IEs are present in message exchange protocol in both new phase and previous phase but with different sequence OR 
• CD IEs exist in both phases, but no conversion is possible.</t>
    </r>
  </si>
  <si>
    <r>
      <rPr>
        <b/>
        <sz val="11"/>
        <color theme="1"/>
        <rFont val="Convection"/>
        <family val="2"/>
      </rPr>
      <t xml:space="preserve">Discontinuity, Phase In &amp; Phase Out: </t>
    </r>
    <r>
      <rPr>
        <sz val="11"/>
        <color theme="1"/>
        <rFont val="Convection"/>
        <family val="2"/>
      </rPr>
      <t xml:space="preserve">In one message exchange protocol, one or more CD IE of previous phase are discontinued from the corresponding message exchange protocol of new phase AND One or more CD IE appears in the message exchange protocol of new phase and has no previous equivalent in previous phase </t>
    </r>
  </si>
  <si>
    <t xml:space="preserve">Note: in one message exchange protocol, more than one case might appear. The worst case will be considered for the assignment.
Example: if in one message exchange protocol  5 out 6 CD Ies are assessed as 1 but the 1 remaining message as 4 then the value 4 will be used as the assessment of message exchange protocol  from CD IEs compatibility point of view </t>
  </si>
  <si>
    <t>Count of AES Scenario</t>
  </si>
  <si>
    <t>AES-P1 L2 Group</t>
  </si>
  <si>
    <t>E-EXP-CFL</t>
  </si>
  <si>
    <t>E-EXP-DIV</t>
  </si>
  <si>
    <t>E-EXP-EMS</t>
  </si>
  <si>
    <t>E-EXP-ENQ</t>
  </si>
  <si>
    <t>E-EXP-EXP</t>
  </si>
  <si>
    <t>E-EXP-EXT</t>
  </si>
  <si>
    <t>E-EXP-INV</t>
  </si>
  <si>
    <t>(blank)</t>
  </si>
  <si>
    <t>E-EXP-QMI</t>
  </si>
  <si>
    <t>E-EXS-CFL</t>
  </si>
  <si>
    <t>E-EXS-DIV</t>
  </si>
  <si>
    <t>E-EXS-EXT</t>
  </si>
  <si>
    <t>Grand Total</t>
  </si>
  <si>
    <t>2</t>
  </si>
  <si>
    <t>E-EXP-CCE</t>
  </si>
  <si>
    <t>AES/EXP/CCE/E-EXP-CCE-E-002 SCO recommends control at PCO - PCO decides not to perform any control</t>
  </si>
  <si>
    <t>E-EXP-EFT</t>
  </si>
  <si>
    <t>AES/EXP/EFT/E-EXP-EFT-A-007 Invalidation by Transit or Not released for Transit</t>
  </si>
  <si>
    <t>E-EXP-GUE</t>
  </si>
  <si>
    <t>E-EXP-SSD</t>
  </si>
  <si>
    <t>E-REN-CFL</t>
  </si>
  <si>
    <t>E-REN-EXT</t>
  </si>
  <si>
    <t>E-REN-REG</t>
  </si>
  <si>
    <t>3</t>
  </si>
  <si>
    <t/>
  </si>
  <si>
    <t>Row Labels</t>
  </si>
  <si>
    <t>L2-L3Codes</t>
  </si>
  <si>
    <t>Count of Full Ref</t>
  </si>
  <si>
    <t>Distinct Count of Full Ref</t>
  </si>
  <si>
    <t>AES/EXP/EFT/E-EXP-EFT-A-001 Lodgement of Transit Declaration having Export as Previous Procedure – Negative response from Office of Exit (before acceptance of the transit declaration)</t>
  </si>
  <si>
    <t>AES/EXP/EFT/E-EXP-EFT-A-002 Lodgement of Transit Declaration having Export as Previous Procedure – Unknown Export MRN and Positive IE503</t>
  </si>
  <si>
    <t>E-EXP-EFT-A-001 Lodgement of Transit Declaration having Export as Previous Procedure – Negative response from Office of Exit (before acceptance of the transit declaration)</t>
  </si>
  <si>
    <t>E-EXP-EFT-A-002 Lodgement of Transit Declaration having Export as Previous Procedure – Unknown Export MRN and Positive IE503</t>
  </si>
  <si>
    <t>SOFT-DEV Project</t>
  </si>
  <si>
    <t>SPECIFIC CONTRACT 06</t>
  </si>
  <si>
    <t>FRAMEWORK CONTRACT TAXUD/2021/CC/162</t>
  </si>
  <si>
    <r>
      <rPr>
        <u/>
        <sz val="11"/>
        <color theme="1"/>
        <rFont val="Calibri"/>
        <family val="2"/>
        <scheme val="minor"/>
      </rPr>
      <t>Case OoExp AES and OoExt ECSP2</t>
    </r>
    <r>
      <rPr>
        <sz val="11"/>
        <color theme="1"/>
        <rFont val="Calibri"/>
        <family val="2"/>
        <scheme val="minor"/>
      </rPr>
      <t xml:space="preserve">
Reception of IE524 by OoExt ECSP2 triggers a final state "Arrived Elsewhere". Multiple diversion would be supported if OoExt is different from previous one.  Therefore, the  movement might not be diverted back to an Customs Office of Exit where goods previously presented (declared or diverted office at exit).  Though, even this depends on NA implementation. if a new presentation of goods (IE507) is allowed at this OoExt, the process can be re-started and hence diverted back to this office.
</t>
    </r>
    <r>
      <rPr>
        <b/>
        <sz val="11"/>
        <color theme="1"/>
        <rFont val="Calibri"/>
        <family val="2"/>
        <scheme val="minor"/>
      </rPr>
      <t>It is worth noting that current TSD of DDNXA ECSP2 (III.4.1.4.1 International Diversion Accepted) defines that IE524 shall be sent to Declared OoExt. In the case of multiple diversions, it is not apparent that OoExp sends IE524 either to Declared OoExt or to the previous actual OoExt. Submission of more than one IE524 to OoExt will lead to rejection (IE906 as out of sequence).</t>
    </r>
    <r>
      <rPr>
        <sz val="11"/>
        <color theme="1"/>
        <rFont val="Calibri"/>
        <family val="2"/>
        <scheme val="minor"/>
      </rPr>
      <t xml:space="preserve">
</t>
    </r>
    <r>
      <rPr>
        <u/>
        <sz val="11"/>
        <color theme="1"/>
        <rFont val="Calibri"/>
        <family val="2"/>
        <scheme val="minor"/>
      </rPr>
      <t xml:space="preserve">Case OoExp ECSP2 and OoExt AES
</t>
    </r>
    <r>
      <rPr>
        <sz val="11"/>
        <color theme="1"/>
        <rFont val="Calibri"/>
        <family val="2"/>
        <scheme val="minor"/>
      </rPr>
      <t xml:space="preserve">Although no specific scenario exists, from STD at Export, it is shown that OoExp can accept second IE502. </t>
    </r>
  </si>
  <si>
    <t>III.4.1.5.7</t>
  </si>
  <si>
    <t>E-EXP-SSD-A-004 Recording of Recapitulative Supplementary Declaration</t>
  </si>
  <si>
    <t>E-EXS-EXT, E-EXS-LDG</t>
  </si>
  <si>
    <t xml:space="preserve">E-EXP-CCE, E-EXP-CFL, E-EXP-DIV, E-EXP-EFT, E-EXP-EMS, E-EXP-ENQ, E-EXP-EXP, E-EXP-EXT, E-EXP-GUE, E-EXP-INV, E-EXP-QMI, E-EXP-SSD, E-EXS-CFL, E-EXS-DIV, E-EXS-EXT, E-EXS-LDG, E-EXS-INV, E-REN-CFL, E-REN-EXT, E-REN-REG, E-REN-INV, </t>
  </si>
  <si>
    <t>AES/EXP/SSD/E-EXP-SSD-A-004 Recording of Recapitulative Supplementary Declaration</t>
  </si>
  <si>
    <t>OoExp/SCO must be in AES phase</t>
  </si>
  <si>
    <t>5.15.2</t>
  </si>
  <si>
    <t>01-12-2023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</si>
</sst>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scheme val="minor"/>
    </font>
    <font>
      <sz val="11"/>
      <color theme="1"/>
      <name val="Calibri"/>
      <family val="2"/>
      <charset val="161"/>
      <scheme val="minor"/>
    </font>
    <font>
      <b/>
      <sz val="11"/>
      <color theme="1"/>
      <name val="Calibri"/>
      <family val="2"/>
      <scheme val="minor"/>
    </font>
    <font>
      <b/>
      <sz val="11"/>
      <color rgb="FF000000"/>
      <name val="Calibri"/>
      <family val="2"/>
      <scheme val="minor"/>
    </font>
    <font>
      <b/>
      <sz val="20"/>
      <color theme="0"/>
      <name val="Convection"/>
      <family val="2"/>
    </font>
    <font>
      <sz val="11"/>
      <color theme="1"/>
      <name val="Convection"/>
      <family val="2"/>
    </font>
    <font>
      <b/>
      <sz val="18"/>
      <color theme="1"/>
      <name val="Convection"/>
      <family val="2"/>
    </font>
    <font>
      <b/>
      <sz val="11"/>
      <color theme="1"/>
      <name val="Convection"/>
      <family val="2"/>
    </font>
    <font>
      <i/>
      <sz val="11"/>
      <color theme="1"/>
      <name val="Convection"/>
      <family val="2"/>
    </font>
    <font>
      <b/>
      <sz val="14"/>
      <color theme="1"/>
      <name val="Convection"/>
      <family val="2"/>
    </font>
    <font>
      <b/>
      <sz val="16"/>
      <color theme="1"/>
      <name val="Convection"/>
      <family val="2"/>
    </font>
    <font>
      <i/>
      <sz val="14"/>
      <color theme="1"/>
      <name val="Convection"/>
      <family val="2"/>
    </font>
    <font>
      <u/>
      <sz val="11"/>
      <color theme="1"/>
      <name val="Calibri"/>
      <family val="2"/>
      <scheme val="minor"/>
    </font>
    <font>
      <sz val="9"/>
      <color indexed="81"/>
      <name val="Tahoma"/>
      <family val="2"/>
    </font>
    <font>
      <b/>
      <sz val="9"/>
      <color indexed="81"/>
      <name val="Tahoma"/>
      <family val="2"/>
    </font>
    <font>
      <sz val="11"/>
      <color rgb="FFFF0000"/>
      <name val="Calibri"/>
      <family val="2"/>
      <charset val="161"/>
      <scheme val="minor"/>
    </font>
    <font>
      <b/>
      <sz val="11"/>
      <color theme="1"/>
      <name val="Calibri"/>
      <family val="2"/>
      <charset val="161"/>
      <scheme val="minor"/>
    </font>
    <font>
      <b/>
      <sz val="12"/>
      <color theme="1"/>
      <name val="Arial"/>
      <family val="2"/>
    </font>
    <font>
      <b/>
      <sz val="14"/>
      <color theme="1"/>
      <name val="Arial"/>
      <family val="2"/>
    </font>
    <font>
      <b/>
      <sz val="12"/>
      <color theme="1"/>
      <name val="Calibri"/>
      <family val="2"/>
      <scheme val="minor"/>
    </font>
    <font>
      <sz val="12"/>
      <color theme="1"/>
      <name val="Calibri"/>
      <family val="2"/>
      <scheme val="minor"/>
    </font>
    <font>
      <b/>
      <sz val="12"/>
      <color theme="1"/>
      <name val="Convection"/>
      <family val="2"/>
    </font>
    <font>
      <sz val="12"/>
      <color theme="1"/>
      <name val="Convection"/>
      <family val="2"/>
    </font>
    <font>
      <sz val="11"/>
      <color theme="1"/>
      <name val="Times New Roman"/>
      <family val="1"/>
    </font>
    <font>
      <sz val="10"/>
      <color theme="1"/>
      <name val="Times New Roman"/>
      <family val="1"/>
    </font>
    <font>
      <b/>
      <sz val="10"/>
      <color theme="1"/>
      <name val="Times New Roman"/>
      <family val="1"/>
    </font>
    <font>
      <sz val="11"/>
      <name val="Calibri"/>
      <family val="2"/>
      <scheme val="minor"/>
    </font>
    <font>
      <sz val="11"/>
      <color rgb="FFFF0000"/>
      <name val="Calibri"/>
      <family val="2"/>
      <scheme val="minor"/>
    </font>
    <font>
      <b/>
      <u/>
      <sz val="11"/>
      <color theme="1"/>
      <name val="Calibri"/>
      <family val="2"/>
      <scheme val="minor"/>
    </font>
  </fonts>
  <fills count="33">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
      <patternFill patternType="solid">
        <fgColor rgb="FFFFFF68"/>
        <bgColor indexed="64"/>
      </patternFill>
    </fill>
    <fill>
      <patternFill patternType="solid">
        <fgColor rgb="FF7FFF00"/>
        <bgColor indexed="64"/>
      </patternFill>
    </fill>
    <fill>
      <patternFill patternType="solid">
        <fgColor rgb="FFFA8072"/>
        <bgColor indexed="64"/>
      </patternFill>
    </fill>
    <fill>
      <patternFill patternType="solid">
        <fgColor rgb="FFFFD700"/>
        <bgColor indexed="64"/>
      </patternFill>
    </fill>
    <fill>
      <patternFill patternType="solid">
        <fgColor theme="2"/>
        <bgColor indexed="64"/>
      </patternFill>
    </fill>
    <fill>
      <patternFill patternType="solid">
        <fgColor rgb="FF66FF33"/>
        <bgColor indexed="64"/>
      </patternFill>
    </fill>
    <fill>
      <patternFill patternType="solid">
        <fgColor theme="7" tint="0.39997558519241921"/>
        <bgColor indexed="64"/>
      </patternFill>
    </fill>
    <fill>
      <patternFill patternType="solid">
        <fgColor rgb="FFFF6565"/>
        <bgColor indexed="64"/>
      </patternFill>
    </fill>
    <fill>
      <patternFill patternType="solid">
        <fgColor rgb="FFBCFFA7"/>
        <bgColor indexed="64"/>
      </patternFill>
    </fill>
    <fill>
      <patternFill patternType="solid">
        <fgColor rgb="FFECFE06"/>
        <bgColor indexed="64"/>
      </patternFill>
    </fill>
    <fill>
      <patternFill patternType="solid">
        <fgColor rgb="FFFFCD2F"/>
        <bgColor indexed="64"/>
      </patternFill>
    </fill>
    <fill>
      <patternFill patternType="solid">
        <fgColor rgb="FF33CC33"/>
        <bgColor indexed="64"/>
      </patternFill>
    </fill>
    <fill>
      <patternFill patternType="solid">
        <fgColor rgb="FF00B050"/>
        <bgColor indexed="64"/>
      </patternFill>
    </fill>
    <fill>
      <patternFill patternType="solid">
        <fgColor rgb="FFFFDA65"/>
        <bgColor indexed="64"/>
      </patternFill>
    </fill>
    <fill>
      <patternFill patternType="solid">
        <fgColor rgb="FFF9D4BD"/>
        <bgColor indexed="64"/>
      </patternFill>
    </fill>
    <fill>
      <patternFill patternType="solid">
        <fgColor rgb="FFFF9393"/>
        <bgColor indexed="64"/>
      </patternFill>
    </fill>
    <fill>
      <patternFill patternType="solid">
        <fgColor rgb="FFFF4747"/>
        <bgColor indexed="64"/>
      </patternFill>
    </fill>
    <fill>
      <patternFill patternType="solid">
        <fgColor rgb="FF00FF00"/>
        <bgColor indexed="64"/>
      </patternFill>
    </fill>
    <fill>
      <patternFill patternType="solid">
        <fgColor rgb="FFADFF2F"/>
        <bgColor indexed="64"/>
      </patternFill>
    </fill>
    <fill>
      <patternFill patternType="solid">
        <fgColor rgb="FFFF6347"/>
        <bgColor indexed="64"/>
      </patternFill>
    </fill>
    <fill>
      <patternFill patternType="solid">
        <fgColor rgb="FF7CFC00"/>
        <bgColor indexed="64"/>
      </patternFill>
    </fill>
    <fill>
      <patternFill patternType="solid">
        <fgColor rgb="FF32CD32"/>
        <bgColor indexed="64"/>
      </patternFill>
    </fill>
    <fill>
      <patternFill patternType="solid">
        <fgColor rgb="FFFFA500"/>
        <bgColor indexed="64"/>
      </patternFill>
    </fill>
    <fill>
      <patternFill patternType="solid">
        <fgColor theme="1" tint="0.34998626667073579"/>
        <bgColor indexed="64"/>
      </patternFill>
    </fill>
    <fill>
      <patternFill patternType="solid">
        <fgColor rgb="FFFFFF93"/>
        <bgColor indexed="64"/>
      </patternFill>
    </fill>
    <fill>
      <patternFill patternType="solid">
        <fgColor rgb="FFFF7F50"/>
        <bgColor indexed="64"/>
      </patternFill>
    </fill>
    <fill>
      <patternFill patternType="solid">
        <fgColor rgb="FFFFFF00"/>
        <bgColor indexed="64"/>
      </patternFill>
    </fill>
    <fill>
      <patternFill patternType="solid">
        <fgColor theme="0" tint="-0.14999847407452621"/>
        <bgColor theme="0" tint="-0.14999847407452621"/>
      </patternFill>
    </fill>
    <fill>
      <patternFill patternType="solid">
        <fgColor theme="9" tint="0.79998168889431442"/>
        <bgColor indexed="64"/>
      </patternFill>
    </fill>
  </fills>
  <borders count="37">
    <border>
      <left/>
      <right/>
      <top/>
      <bottom/>
      <diagonal/>
    </border>
    <border>
      <left style="thin">
        <color theme="2" tint="-0.249977111117893"/>
      </left>
      <right style="thin">
        <color theme="2" tint="-0.249977111117893"/>
      </right>
      <top style="thin">
        <color theme="2" tint="-0.249977111117893"/>
      </top>
      <bottom style="thin">
        <color theme="2" tint="-0.249977111117893"/>
      </bottom>
      <diagonal/>
    </border>
    <border>
      <left style="thin">
        <color theme="2" tint="-0.249977111117893"/>
      </left>
      <right style="thin">
        <color theme="2" tint="-0.249977111117893"/>
      </right>
      <top/>
      <bottom/>
      <diagonal/>
    </border>
    <border>
      <left/>
      <right style="thin">
        <color theme="2" tint="-0.249977111117893"/>
      </right>
      <top style="thin">
        <color theme="2" tint="-0.249977111117893"/>
      </top>
      <bottom style="thin">
        <color theme="2" tint="-0.249977111117893"/>
      </bottom>
      <diagonal/>
    </border>
    <border>
      <left style="thin">
        <color theme="2" tint="-0.249977111117893"/>
      </left>
      <right style="thin">
        <color theme="2" tint="-0.249977111117893"/>
      </right>
      <top style="thin">
        <color theme="2" tint="-0.249977111117893"/>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bottom style="thin">
        <color indexed="64"/>
      </bottom>
      <diagonal/>
    </border>
    <border>
      <left style="thick">
        <color indexed="64"/>
      </left>
      <right style="medium">
        <color indexed="64"/>
      </right>
      <top style="thick">
        <color indexed="64"/>
      </top>
      <bottom/>
      <diagonal/>
    </border>
    <border>
      <left/>
      <right style="medium">
        <color indexed="64"/>
      </right>
      <top style="thick">
        <color indexed="64"/>
      </top>
      <bottom/>
      <diagonal/>
    </border>
    <border>
      <left/>
      <right style="thick">
        <color indexed="64"/>
      </right>
      <top style="thick">
        <color indexed="64"/>
      </top>
      <bottom/>
      <diagonal/>
    </border>
    <border>
      <left style="thick">
        <color indexed="64"/>
      </left>
      <right style="medium">
        <color indexed="64"/>
      </right>
      <top/>
      <bottom style="thick">
        <color indexed="64"/>
      </bottom>
      <diagonal/>
    </border>
    <border>
      <left/>
      <right style="medium">
        <color indexed="64"/>
      </right>
      <top/>
      <bottom style="thick">
        <color indexed="64"/>
      </bottom>
      <diagonal/>
    </border>
    <border>
      <left/>
      <right style="thick">
        <color indexed="64"/>
      </right>
      <top/>
      <bottom style="thick">
        <color indexed="64"/>
      </bottom>
      <diagonal/>
    </border>
    <border>
      <left style="thick">
        <color indexed="64"/>
      </left>
      <right/>
      <top style="thick">
        <color indexed="64"/>
      </top>
      <bottom/>
      <diagonal/>
    </border>
    <border>
      <left/>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style="medium">
        <color rgb="FF7F7F7F"/>
      </left>
      <right style="medium">
        <color rgb="FF7F7F7F"/>
      </right>
      <top style="medium">
        <color rgb="FF7F7F7F"/>
      </top>
      <bottom style="medium">
        <color rgb="FF7F7F7F"/>
      </bottom>
      <diagonal/>
    </border>
    <border>
      <left style="medium">
        <color rgb="FF7F7F7F"/>
      </left>
      <right style="medium">
        <color rgb="FF7F7F7F"/>
      </right>
      <top/>
      <bottom style="medium">
        <color rgb="FF7F7F7F"/>
      </bottom>
      <diagonal/>
    </border>
    <border>
      <left style="medium">
        <color rgb="FF606060"/>
      </left>
      <right style="medium">
        <color rgb="FF606060"/>
      </right>
      <top style="medium">
        <color rgb="FF606060"/>
      </top>
      <bottom style="medium">
        <color rgb="FF606060"/>
      </bottom>
      <diagonal/>
    </border>
    <border>
      <left/>
      <right/>
      <top/>
      <bottom style="thin">
        <color theme="0" tint="-0.34998626667073579"/>
      </bottom>
      <diagonal/>
    </border>
    <border>
      <left/>
      <right style="thin">
        <color theme="2" tint="-0.249977111117893"/>
      </right>
      <top style="thin">
        <color theme="2" tint="-0.249977111117893"/>
      </top>
      <bottom/>
      <diagonal/>
    </border>
  </borders>
  <cellStyleXfs count="1">
    <xf numFmtId="0" fontId="0" fillId="0" borderId="0"/>
  </cellStyleXfs>
  <cellXfs count="133">
    <xf numFmtId="0" fontId="0" fillId="0" borderId="0" xfId="0"/>
    <xf numFmtId="0" fontId="2" fillId="2" borderId="1" xfId="0" applyFont="1" applyFill="1" applyBorder="1"/>
    <xf numFmtId="0" fontId="0" fillId="0" borderId="1" xfId="0" applyBorder="1"/>
    <xf numFmtId="0" fontId="0" fillId="0" borderId="1" xfId="0" applyBorder="1" applyAlignment="1">
      <alignment vertical="center"/>
    </xf>
    <xf numFmtId="0" fontId="2" fillId="2" borderId="2" xfId="0" applyFont="1" applyFill="1" applyBorder="1"/>
    <xf numFmtId="0" fontId="0" fillId="3" borderId="1" xfId="0" applyFill="1" applyBorder="1"/>
    <xf numFmtId="0" fontId="0" fillId="3" borderId="0" xfId="0" applyFill="1"/>
    <xf numFmtId="0" fontId="2" fillId="2" borderId="3" xfId="0" applyFont="1" applyFill="1" applyBorder="1"/>
    <xf numFmtId="0" fontId="0" fillId="0" borderId="3" xfId="0" applyBorder="1"/>
    <xf numFmtId="0" fontId="0" fillId="0" borderId="1" xfId="0" applyBorder="1" applyAlignment="1">
      <alignment vertical="center" wrapText="1"/>
    </xf>
    <xf numFmtId="0" fontId="0" fillId="0" borderId="0" xfId="0" applyAlignment="1">
      <alignment horizontal="center"/>
    </xf>
    <xf numFmtId="0" fontId="0" fillId="0" borderId="1" xfId="0" applyBorder="1" applyAlignment="1">
      <alignment horizontal="center" vertical="center"/>
    </xf>
    <xf numFmtId="0" fontId="0" fillId="0" borderId="0" xfId="0" applyAlignment="1">
      <alignment vertical="center"/>
    </xf>
    <xf numFmtId="0" fontId="2" fillId="0" borderId="0" xfId="0" applyFont="1" applyAlignment="1">
      <alignment horizontal="center" vertical="center"/>
    </xf>
    <xf numFmtId="0" fontId="0" fillId="0" borderId="0" xfId="0" applyAlignment="1">
      <alignment horizontal="left" vertical="center"/>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12" xfId="0" applyBorder="1" applyAlignment="1">
      <alignment horizontal="center" vertical="center" wrapText="1"/>
    </xf>
    <xf numFmtId="0" fontId="0" fillId="0" borderId="7" xfId="0" applyBorder="1" applyAlignment="1">
      <alignment horizontal="left" vertical="center" wrapText="1"/>
    </xf>
    <xf numFmtId="0" fontId="0" fillId="0" borderId="0" xfId="0" applyAlignment="1">
      <alignment horizontal="left" vertical="center" wrapText="1"/>
    </xf>
    <xf numFmtId="0" fontId="0" fillId="0" borderId="5" xfId="0" applyBorder="1" applyAlignment="1">
      <alignment horizontal="left" vertical="center" wrapText="1"/>
    </xf>
    <xf numFmtId="0" fontId="0" fillId="0" borderId="11" xfId="0" applyBorder="1" applyAlignment="1">
      <alignment horizontal="left" vertical="center" wrapText="1"/>
    </xf>
    <xf numFmtId="0" fontId="3" fillId="5" borderId="5" xfId="0" applyFont="1" applyFill="1" applyBorder="1" applyAlignment="1">
      <alignment horizontal="center" vertical="center" wrapText="1"/>
    </xf>
    <xf numFmtId="0" fontId="3" fillId="6" borderId="5" xfId="0" applyFont="1" applyFill="1" applyBorder="1" applyAlignment="1">
      <alignment horizontal="center" vertical="center" wrapText="1"/>
    </xf>
    <xf numFmtId="0" fontId="3" fillId="7" borderId="5"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vertical="center" wrapText="1"/>
    </xf>
    <xf numFmtId="0" fontId="5" fillId="0" borderId="0" xfId="0" applyFont="1"/>
    <xf numFmtId="0" fontId="5" fillId="0" borderId="0" xfId="0" applyFont="1" applyAlignment="1">
      <alignment vertical="center" wrapText="1"/>
    </xf>
    <xf numFmtId="0" fontId="9" fillId="12" borderId="13" xfId="0" applyFont="1" applyFill="1" applyBorder="1" applyAlignment="1">
      <alignment horizontal="center" vertical="center"/>
    </xf>
    <xf numFmtId="0" fontId="9" fillId="9" borderId="14" xfId="0" applyFont="1" applyFill="1" applyBorder="1" applyAlignment="1">
      <alignment horizontal="center" vertical="center"/>
    </xf>
    <xf numFmtId="0" fontId="9" fillId="10" borderId="14" xfId="0" applyFont="1" applyFill="1" applyBorder="1" applyAlignment="1">
      <alignment horizontal="center" vertical="center"/>
    </xf>
    <xf numFmtId="0" fontId="9" fillId="11" borderId="15" xfId="0" applyFont="1" applyFill="1" applyBorder="1" applyAlignment="1">
      <alignment horizontal="center" vertical="center"/>
    </xf>
    <xf numFmtId="0" fontId="5" fillId="0" borderId="0" xfId="0" applyFont="1" applyAlignment="1">
      <alignment horizontal="right" vertical="center" wrapText="1"/>
    </xf>
    <xf numFmtId="0" fontId="9" fillId="12" borderId="16" xfId="0" applyFont="1" applyFill="1" applyBorder="1" applyAlignment="1">
      <alignment horizontal="center" vertical="center"/>
    </xf>
    <xf numFmtId="0" fontId="9" fillId="12" borderId="8" xfId="0" applyFont="1" applyFill="1" applyBorder="1" applyAlignment="1">
      <alignment horizontal="center" vertical="center"/>
    </xf>
    <xf numFmtId="0" fontId="9" fillId="9" borderId="8" xfId="0" applyFont="1" applyFill="1" applyBorder="1" applyAlignment="1">
      <alignment horizontal="center" vertical="center"/>
    </xf>
    <xf numFmtId="0" fontId="10" fillId="13" borderId="8" xfId="0" applyFont="1" applyFill="1" applyBorder="1" applyAlignment="1">
      <alignment horizontal="center" vertical="center"/>
    </xf>
    <xf numFmtId="0" fontId="10" fillId="17" borderId="9" xfId="0" applyFont="1" applyFill="1" applyBorder="1" applyAlignment="1">
      <alignment horizontal="center" vertical="center"/>
    </xf>
    <xf numFmtId="0" fontId="9" fillId="9" borderId="17" xfId="0" applyFont="1" applyFill="1" applyBorder="1" applyAlignment="1">
      <alignment horizontal="center" vertical="center"/>
    </xf>
    <xf numFmtId="0" fontId="9" fillId="9" borderId="7" xfId="0" applyFont="1" applyFill="1" applyBorder="1" applyAlignment="1">
      <alignment horizontal="center" vertical="center"/>
    </xf>
    <xf numFmtId="0" fontId="10" fillId="13" borderId="7" xfId="0" applyFont="1" applyFill="1" applyBorder="1" applyAlignment="1">
      <alignment horizontal="center" vertical="center"/>
    </xf>
    <xf numFmtId="0" fontId="10" fillId="17" borderId="5" xfId="0" applyFont="1" applyFill="1" applyBorder="1" applyAlignment="1">
      <alignment horizontal="center" vertical="center"/>
    </xf>
    <xf numFmtId="0" fontId="9" fillId="15" borderId="17" xfId="0" applyFont="1" applyFill="1" applyBorder="1" applyAlignment="1">
      <alignment horizontal="center" vertical="center"/>
    </xf>
    <xf numFmtId="0" fontId="9" fillId="16" borderId="17" xfId="0" applyFont="1" applyFill="1" applyBorder="1" applyAlignment="1">
      <alignment horizontal="center" vertical="center"/>
    </xf>
    <xf numFmtId="0" fontId="9" fillId="10" borderId="17" xfId="0" applyFont="1" applyFill="1" applyBorder="1" applyAlignment="1">
      <alignment horizontal="center" vertical="center"/>
    </xf>
    <xf numFmtId="0" fontId="10" fillId="14" borderId="5" xfId="0" applyFont="1" applyFill="1" applyBorder="1" applyAlignment="1">
      <alignment horizontal="center" vertical="center"/>
    </xf>
    <xf numFmtId="0" fontId="10" fillId="18" borderId="5" xfId="0" applyFont="1" applyFill="1" applyBorder="1" applyAlignment="1">
      <alignment horizontal="center" vertical="center"/>
    </xf>
    <xf numFmtId="0" fontId="9" fillId="11" borderId="17" xfId="0" applyFont="1" applyFill="1" applyBorder="1" applyAlignment="1">
      <alignment horizontal="center" vertical="center"/>
    </xf>
    <xf numFmtId="0" fontId="10" fillId="17" borderId="7" xfId="0" applyFont="1" applyFill="1" applyBorder="1" applyAlignment="1">
      <alignment horizontal="center" vertical="center"/>
    </xf>
    <xf numFmtId="0" fontId="10" fillId="19" borderId="5" xfId="0" applyFont="1" applyFill="1" applyBorder="1" applyAlignment="1">
      <alignment horizontal="center" vertical="center"/>
    </xf>
    <xf numFmtId="0" fontId="9" fillId="20" borderId="18" xfId="0" applyFont="1" applyFill="1" applyBorder="1" applyAlignment="1">
      <alignment horizontal="center" vertical="center"/>
    </xf>
    <xf numFmtId="0" fontId="0" fillId="0" borderId="11" xfId="0" applyBorder="1" applyAlignment="1">
      <alignment horizontal="center" vertical="center" wrapText="1"/>
    </xf>
    <xf numFmtId="0" fontId="2" fillId="4" borderId="8" xfId="0" applyFont="1" applyFill="1" applyBorder="1" applyAlignment="1">
      <alignment horizontal="left" vertical="center" wrapText="1"/>
    </xf>
    <xf numFmtId="0" fontId="2" fillId="4" borderId="9" xfId="0" applyFont="1" applyFill="1" applyBorder="1" applyAlignment="1">
      <alignment horizontal="left" vertical="center" wrapText="1"/>
    </xf>
    <xf numFmtId="0" fontId="2" fillId="4" borderId="9"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3" fillId="24" borderId="5" xfId="0" applyFont="1" applyFill="1" applyBorder="1" applyAlignment="1">
      <alignment horizontal="center" vertical="center" wrapText="1"/>
    </xf>
    <xf numFmtId="0" fontId="3" fillId="21" borderId="5" xfId="0" applyFont="1" applyFill="1" applyBorder="1" applyAlignment="1">
      <alignment horizontal="center" vertical="center" wrapText="1"/>
    </xf>
    <xf numFmtId="0" fontId="3" fillId="22" borderId="5" xfId="0" applyFont="1" applyFill="1" applyBorder="1" applyAlignment="1">
      <alignment horizontal="center" vertical="center" wrapText="1"/>
    </xf>
    <xf numFmtId="0" fontId="3" fillId="17" borderId="5" xfId="0" applyFont="1" applyFill="1" applyBorder="1" applyAlignment="1">
      <alignment horizontal="center" vertical="center" wrapText="1"/>
    </xf>
    <xf numFmtId="0" fontId="3" fillId="25" borderId="5" xfId="0" applyFont="1" applyFill="1" applyBorder="1" applyAlignment="1">
      <alignment horizontal="center" vertical="center" wrapText="1"/>
    </xf>
    <xf numFmtId="0" fontId="3" fillId="23" borderId="5" xfId="0" applyFont="1" applyFill="1" applyBorder="1" applyAlignment="1">
      <alignment horizontal="center" vertical="center" wrapText="1"/>
    </xf>
    <xf numFmtId="0" fontId="3" fillId="28" borderId="5" xfId="0" applyFont="1" applyFill="1" applyBorder="1" applyAlignment="1">
      <alignment horizontal="center" vertical="center" wrapText="1"/>
    </xf>
    <xf numFmtId="0" fontId="3" fillId="13" borderId="5" xfId="0" applyFont="1" applyFill="1" applyBorder="1" applyAlignment="1">
      <alignment horizontal="center" vertical="center" wrapText="1"/>
    </xf>
    <xf numFmtId="0" fontId="3" fillId="26" borderId="5" xfId="0" applyFont="1" applyFill="1" applyBorder="1" applyAlignment="1">
      <alignment horizontal="center" vertical="center" wrapText="1"/>
    </xf>
    <xf numFmtId="0" fontId="3" fillId="29" borderId="5" xfId="0" applyFont="1" applyFill="1" applyBorder="1" applyAlignment="1">
      <alignment horizontal="center" vertical="center" wrapText="1"/>
    </xf>
    <xf numFmtId="0" fontId="3" fillId="22" borderId="11" xfId="0" applyFont="1" applyFill="1" applyBorder="1" applyAlignment="1">
      <alignment horizontal="center" vertical="center" wrapText="1"/>
    </xf>
    <xf numFmtId="0" fontId="0" fillId="0" borderId="0" xfId="0" applyAlignment="1">
      <alignment horizontal="left"/>
    </xf>
    <xf numFmtId="0" fontId="16" fillId="4" borderId="5" xfId="0" applyFont="1" applyFill="1" applyBorder="1" applyAlignment="1">
      <alignment horizontal="left" vertical="center" wrapText="1"/>
    </xf>
    <xf numFmtId="0" fontId="16" fillId="4" borderId="5" xfId="0" applyFont="1" applyFill="1" applyBorder="1" applyAlignment="1">
      <alignment horizontal="center" vertical="center" wrapText="1"/>
    </xf>
    <xf numFmtId="0" fontId="0" fillId="3" borderId="0" xfId="0" applyFill="1" applyAlignment="1">
      <alignment wrapText="1"/>
    </xf>
    <xf numFmtId="0" fontId="0" fillId="0" borderId="3" xfId="0" applyBorder="1" applyAlignment="1">
      <alignment wrapText="1"/>
    </xf>
    <xf numFmtId="0" fontId="0" fillId="0" borderId="1" xfId="0" applyBorder="1" applyAlignment="1">
      <alignment wrapText="1"/>
    </xf>
    <xf numFmtId="0" fontId="0" fillId="3" borderId="1" xfId="0" applyFill="1" applyBorder="1" applyAlignment="1">
      <alignment wrapText="1"/>
    </xf>
    <xf numFmtId="0" fontId="0" fillId="0" borderId="0" xfId="0" applyAlignment="1">
      <alignment wrapText="1"/>
    </xf>
    <xf numFmtId="0" fontId="0" fillId="30" borderId="1" xfId="0" applyFill="1" applyBorder="1" applyAlignment="1">
      <alignment wrapText="1"/>
    </xf>
    <xf numFmtId="0" fontId="0" fillId="0" borderId="4" xfId="0" applyBorder="1" applyAlignment="1">
      <alignment wrapText="1"/>
    </xf>
    <xf numFmtId="0" fontId="17" fillId="0" borderId="20" xfId="0" applyFont="1" applyBorder="1" applyAlignment="1">
      <alignment horizontal="center" vertical="center" wrapText="1"/>
    </xf>
    <xf numFmtId="0" fontId="17" fillId="0" borderId="21" xfId="0" applyFont="1" applyBorder="1" applyAlignment="1">
      <alignment horizontal="center" vertical="center" wrapText="1"/>
    </xf>
    <xf numFmtId="0" fontId="17" fillId="0" borderId="23" xfId="0" applyFont="1" applyBorder="1" applyAlignment="1">
      <alignment horizontal="center" vertical="center" wrapText="1"/>
    </xf>
    <xf numFmtId="49" fontId="17" fillId="0" borderId="25" xfId="0" applyNumberFormat="1" applyFont="1" applyBorder="1" applyAlignment="1">
      <alignment horizontal="center" vertical="center" wrapText="1"/>
    </xf>
    <xf numFmtId="0" fontId="19" fillId="0" borderId="32" xfId="0" applyFont="1" applyBorder="1" applyAlignment="1">
      <alignment horizontal="justify" vertical="center" wrapText="1"/>
    </xf>
    <xf numFmtId="0" fontId="19" fillId="0" borderId="33" xfId="0" applyFont="1" applyBorder="1" applyAlignment="1">
      <alignment horizontal="justify" vertical="center" wrapText="1"/>
    </xf>
    <xf numFmtId="0" fontId="21" fillId="0" borderId="0" xfId="0" applyFont="1"/>
    <xf numFmtId="0" fontId="21" fillId="0" borderId="34" xfId="0" applyFont="1" applyBorder="1" applyAlignment="1">
      <alignment horizontal="justify" vertical="center" wrapText="1"/>
    </xf>
    <xf numFmtId="0" fontId="0" fillId="0" borderId="0" xfId="0" pivotButton="1"/>
    <xf numFmtId="0" fontId="0" fillId="0" borderId="0" xfId="0" applyAlignment="1">
      <alignment horizontal="left" indent="1"/>
    </xf>
    <xf numFmtId="0" fontId="0" fillId="0" borderId="3" xfId="0" applyBorder="1" applyAlignment="1">
      <alignment horizontal="left" vertical="center" wrapText="1"/>
    </xf>
    <xf numFmtId="0" fontId="0" fillId="0" borderId="1" xfId="0" applyBorder="1" applyAlignment="1">
      <alignment horizontal="left" vertical="center" wrapText="1"/>
    </xf>
    <xf numFmtId="10" fontId="0" fillId="0" borderId="0" xfId="0" applyNumberFormat="1"/>
    <xf numFmtId="9" fontId="0" fillId="0" borderId="0" xfId="0" applyNumberFormat="1"/>
    <xf numFmtId="0" fontId="23" fillId="0" borderId="0" xfId="0" pivotButton="1" applyFont="1"/>
    <xf numFmtId="0" fontId="23" fillId="0" borderId="0" xfId="0" applyFont="1"/>
    <xf numFmtId="0" fontId="24" fillId="0" borderId="0" xfId="0" pivotButton="1" applyFont="1"/>
    <xf numFmtId="0" fontId="24" fillId="0" borderId="0" xfId="0" applyFont="1"/>
    <xf numFmtId="0" fontId="24" fillId="0" borderId="0" xfId="0" pivotButton="1" applyFont="1" applyAlignment="1">
      <alignment wrapText="1"/>
    </xf>
    <xf numFmtId="0" fontId="25" fillId="31" borderId="35" xfId="0" applyFont="1" applyFill="1" applyBorder="1" applyAlignment="1">
      <alignment wrapText="1"/>
    </xf>
    <xf numFmtId="0" fontId="24" fillId="0" borderId="0" xfId="0" applyFont="1" applyAlignment="1">
      <alignment horizontal="left"/>
    </xf>
    <xf numFmtId="0" fontId="3" fillId="7" borderId="11" xfId="0" applyFont="1" applyFill="1" applyBorder="1" applyAlignment="1">
      <alignment horizontal="center" vertical="center" wrapText="1"/>
    </xf>
    <xf numFmtId="0" fontId="0" fillId="32" borderId="1" xfId="0" applyFill="1" applyBorder="1" applyAlignment="1">
      <alignment wrapText="1"/>
    </xf>
    <xf numFmtId="0" fontId="0" fillId="0" borderId="10" xfId="0" applyBorder="1" applyAlignment="1">
      <alignment horizontal="left" vertical="center" wrapText="1"/>
    </xf>
    <xf numFmtId="0" fontId="3" fillId="6" borderId="11" xfId="0" applyFont="1" applyFill="1" applyBorder="1" applyAlignment="1">
      <alignment horizontal="center" vertical="center" wrapText="1"/>
    </xf>
    <xf numFmtId="0" fontId="3" fillId="13" borderId="11" xfId="0" applyFont="1" applyFill="1" applyBorder="1" applyAlignment="1">
      <alignment horizontal="center" vertical="center" wrapText="1"/>
    </xf>
    <xf numFmtId="0" fontId="3" fillId="26" borderId="11" xfId="0" applyFont="1" applyFill="1" applyBorder="1" applyAlignment="1">
      <alignment horizontal="center" vertical="center" wrapText="1"/>
    </xf>
    <xf numFmtId="0" fontId="0" fillId="3" borderId="0" xfId="0" applyFill="1" applyAlignment="1">
      <alignment horizontal="left" wrapText="1"/>
    </xf>
    <xf numFmtId="0" fontId="0" fillId="0" borderId="36" xfId="0" applyBorder="1" applyAlignment="1">
      <alignment horizontal="left" wrapText="1"/>
    </xf>
    <xf numFmtId="0" fontId="0" fillId="0" borderId="4" xfId="0" applyBorder="1" applyAlignment="1">
      <alignment horizontal="left" wrapText="1"/>
    </xf>
    <xf numFmtId="0" fontId="0" fillId="3" borderId="4" xfId="0" applyFill="1" applyBorder="1" applyAlignment="1">
      <alignment wrapText="1"/>
    </xf>
    <xf numFmtId="0" fontId="0" fillId="0" borderId="0" xfId="0" applyAlignment="1">
      <alignment horizontal="left" wrapText="1"/>
    </xf>
    <xf numFmtId="0" fontId="0" fillId="3" borderId="0" xfId="0" applyFill="1" applyAlignment="1">
      <alignment horizontal="center" wrapText="1"/>
    </xf>
    <xf numFmtId="49" fontId="17" fillId="0" borderId="24" xfId="0" applyNumberFormat="1" applyFont="1" applyBorder="1" applyAlignment="1">
      <alignment horizontal="center" vertical="center" wrapText="1"/>
    </xf>
    <xf numFmtId="0" fontId="17" fillId="0" borderId="22" xfId="0" applyFont="1" applyBorder="1" applyAlignment="1">
      <alignment horizontal="center" vertical="center" wrapText="1"/>
    </xf>
    <xf numFmtId="0" fontId="17" fillId="0" borderId="26" xfId="0" applyFont="1" applyBorder="1" applyAlignment="1">
      <alignment horizontal="center" vertical="center" wrapText="1"/>
    </xf>
    <xf numFmtId="0" fontId="17" fillId="0" borderId="27" xfId="0" applyFont="1" applyBorder="1" applyAlignment="1">
      <alignment horizontal="center" vertical="center" wrapText="1"/>
    </xf>
    <xf numFmtId="0" fontId="17" fillId="0" borderId="22" xfId="0" applyFont="1" applyBorder="1" applyAlignment="1">
      <alignment horizontal="center" vertical="center" wrapText="1"/>
    </xf>
    <xf numFmtId="0" fontId="17" fillId="0" borderId="30" xfId="0" applyFont="1" applyBorder="1" applyAlignment="1">
      <alignment horizontal="center" vertical="center" wrapText="1"/>
    </xf>
    <xf numFmtId="0" fontId="17" fillId="0" borderId="31" xfId="0" applyFont="1" applyBorder="1" applyAlignment="1">
      <alignment horizontal="center" vertical="center" wrapText="1"/>
    </xf>
    <xf numFmtId="0" fontId="17" fillId="0" borderId="25" xfId="0" applyFont="1" applyBorder="1" applyAlignment="1">
      <alignment horizontal="center" vertical="center" wrapText="1"/>
    </xf>
    <xf numFmtId="0" fontId="18" fillId="0" borderId="26" xfId="0" applyFont="1" applyBorder="1" applyAlignment="1">
      <alignment horizontal="center" vertical="center" wrapText="1"/>
    </xf>
    <xf numFmtId="0" fontId="18" fillId="0" borderId="27" xfId="0" applyFont="1" applyBorder="1" applyAlignment="1">
      <alignment horizontal="center" vertical="center" wrapText="1"/>
    </xf>
    <xf numFmtId="0" fontId="18" fillId="0" borderId="22" xfId="0" applyFont="1" applyBorder="1" applyAlignment="1">
      <alignment horizontal="center" vertical="center" wrapText="1"/>
    </xf>
    <xf numFmtId="0" fontId="18" fillId="0" borderId="28" xfId="0" applyFont="1" applyBorder="1" applyAlignment="1">
      <alignment horizontal="center" vertical="center" wrapText="1"/>
    </xf>
    <xf numFmtId="0" fontId="18" fillId="0" borderId="0" xfId="0" applyFont="1" applyAlignment="1">
      <alignment horizontal="center" vertical="center" wrapText="1"/>
    </xf>
    <xf numFmtId="0" fontId="18" fillId="0" borderId="29" xfId="0" applyFont="1" applyBorder="1" applyAlignment="1">
      <alignment horizontal="center" vertical="center" wrapText="1"/>
    </xf>
    <xf numFmtId="0" fontId="18" fillId="0" borderId="30" xfId="0" applyFont="1" applyBorder="1" applyAlignment="1">
      <alignment horizontal="center" vertical="center" wrapText="1"/>
    </xf>
    <xf numFmtId="0" fontId="18" fillId="0" borderId="31" xfId="0" applyFont="1" applyBorder="1" applyAlignment="1">
      <alignment horizontal="center" vertical="center" wrapText="1"/>
    </xf>
    <xf numFmtId="0" fontId="18" fillId="0" borderId="25" xfId="0" applyFont="1" applyBorder="1" applyAlignment="1">
      <alignment horizontal="center" vertical="center" wrapText="1"/>
    </xf>
    <xf numFmtId="0" fontId="6" fillId="8" borderId="0" xfId="0" applyFont="1" applyFill="1" applyAlignment="1">
      <alignment horizontal="center" vertical="center" wrapText="1"/>
    </xf>
    <xf numFmtId="0" fontId="6" fillId="8" borderId="0" xfId="0" applyFont="1" applyFill="1" applyAlignment="1">
      <alignment horizontal="center" vertical="center"/>
    </xf>
    <xf numFmtId="0" fontId="6" fillId="8" borderId="0" xfId="0" applyFont="1" applyFill="1" applyAlignment="1">
      <alignment horizontal="center" vertical="center" textRotation="90" wrapText="1"/>
    </xf>
    <xf numFmtId="0" fontId="11" fillId="0" borderId="0" xfId="0" applyFont="1" applyAlignment="1">
      <alignment horizontal="left" vertical="center" wrapText="1"/>
    </xf>
    <xf numFmtId="0" fontId="4" fillId="27" borderId="0" xfId="0" applyFont="1" applyFill="1" applyAlignment="1">
      <alignment horizontal="center"/>
    </xf>
  </cellXfs>
  <cellStyles count="1">
    <cellStyle name="Normal" xfId="0" builtinId="0"/>
  </cellStyles>
  <dxfs count="92">
    <dxf>
      <numFmt numFmtId="13" formatCode="0%"/>
    </dxf>
    <dxf>
      <numFmt numFmtId="13" formatCode="0%"/>
    </dxf>
    <dxf>
      <numFmt numFmtId="13" formatCode="0%"/>
    </dxf>
    <dxf>
      <numFmt numFmtId="13" formatCode="0%"/>
    </dxf>
    <dxf>
      <numFmt numFmtId="13" formatCode="0%"/>
    </dxf>
    <dxf>
      <alignment wrapText="1"/>
    </dxf>
    <dxf>
      <alignment wrapText="1"/>
    </dxf>
    <dxf>
      <font>
        <name val="Times New Roman"/>
        <family val="1"/>
        <scheme val="none"/>
      </font>
    </dxf>
    <dxf>
      <font>
        <name val="Times New Roman"/>
        <family val="1"/>
        <scheme val="none"/>
      </font>
    </dxf>
    <dxf>
      <font>
        <name val="Times New Roman"/>
        <family val="1"/>
        <scheme val="none"/>
      </font>
    </dxf>
    <dxf>
      <font>
        <name val="Times New Roman"/>
        <family val="1"/>
        <scheme val="none"/>
      </font>
    </dxf>
    <dxf>
      <font>
        <name val="Times New Roman"/>
        <family val="1"/>
        <scheme val="none"/>
      </font>
    </dxf>
    <dxf>
      <alignment wrapText="1"/>
    </dxf>
    <dxf>
      <alignment wrapText="1"/>
    </dxf>
    <dxf>
      <font>
        <sz val="10"/>
      </font>
    </dxf>
    <dxf>
      <font>
        <sz val="10"/>
      </font>
    </dxf>
    <dxf>
      <font>
        <sz val="10"/>
      </font>
    </dxf>
    <dxf>
      <font>
        <sz val="10"/>
      </font>
    </dxf>
    <dxf>
      <font>
        <sz val="10"/>
      </font>
    </dxf>
    <dxf>
      <font>
        <sz val="10"/>
      </font>
    </dxf>
    <dxf>
      <font>
        <name val="Times New Roman"/>
        <family val="1"/>
        <scheme val="none"/>
      </font>
    </dxf>
    <dxf>
      <font>
        <name val="Times New Roman"/>
        <family val="1"/>
        <scheme val="none"/>
      </font>
    </dxf>
    <dxf>
      <font>
        <name val="Times New Roman"/>
        <family val="1"/>
        <scheme val="none"/>
      </font>
    </dxf>
    <dxf>
      <font>
        <name val="Times New Roman"/>
        <family val="1"/>
        <scheme val="none"/>
      </font>
    </dxf>
    <dxf>
      <font>
        <name val="Times New Roman"/>
        <family val="1"/>
        <scheme val="none"/>
      </font>
    </dxf>
    <dxf>
      <alignment wrapText="1"/>
    </dxf>
    <dxf>
      <alignment wrapText="1"/>
    </dxf>
    <dxf>
      <font>
        <sz val="10"/>
      </font>
    </dxf>
    <dxf>
      <font>
        <sz val="10"/>
      </font>
    </dxf>
    <dxf>
      <font>
        <sz val="10"/>
      </font>
    </dxf>
    <dxf>
      <font>
        <sz val="10"/>
      </font>
    </dxf>
    <dxf>
      <font>
        <sz val="10"/>
      </font>
    </dxf>
    <dxf>
      <font>
        <sz val="10"/>
      </font>
    </dxf>
    <dxf>
      <font>
        <name val="Times New Roman"/>
        <family val="1"/>
        <scheme val="none"/>
      </font>
    </dxf>
    <dxf>
      <font>
        <name val="Times New Roman"/>
        <family val="1"/>
        <scheme val="none"/>
      </font>
    </dxf>
    <dxf>
      <font>
        <name val="Times New Roman"/>
        <family val="1"/>
        <scheme val="none"/>
      </font>
    </dxf>
    <dxf>
      <font>
        <name val="Times New Roman"/>
        <family val="1"/>
        <scheme val="none"/>
      </font>
    </dxf>
    <dxf>
      <font>
        <name val="Times New Roman"/>
        <family val="1"/>
        <scheme val="none"/>
      </font>
    </dxf>
    <dxf>
      <font>
        <name val="Times New Roman"/>
        <family val="1"/>
        <scheme val="none"/>
      </font>
    </dxf>
    <dxf>
      <numFmt numFmtId="0" formatCode="General"/>
      <alignment textRotation="0" wrapText="1" indent="0" justifyLastLine="0" shrinkToFit="0" readingOrder="0"/>
    </dxf>
    <dxf>
      <numFmt numFmtId="0" formatCode="General"/>
      <fill>
        <patternFill patternType="solid">
          <fgColor indexed="64"/>
          <bgColor theme="7" tint="0.79998168889431442"/>
        </patternFill>
      </fill>
      <alignment textRotation="0" wrapText="1" indent="0" justifyLastLine="0" shrinkToFit="0" readingOrder="0"/>
    </dxf>
    <dxf>
      <fill>
        <patternFill patternType="solid">
          <fgColor indexed="64"/>
          <bgColor theme="7" tint="0.79998168889431442"/>
        </patternFill>
      </fill>
      <alignment textRotation="0" wrapText="1" indent="0" justifyLastLine="0" shrinkToFit="0" readingOrder="0"/>
    </dxf>
    <dxf>
      <alignment textRotation="0" wrapText="1" indent="0" justifyLastLine="0" shrinkToFit="0" readingOrder="0"/>
      <border diagonalUp="0" diagonalDown="0" outline="0">
        <left style="thin">
          <color theme="2" tint="-0.249977111117893"/>
        </left>
        <right style="thin">
          <color theme="2" tint="-0.249977111117893"/>
        </right>
        <top style="thin">
          <color theme="2" tint="-0.249977111117893"/>
        </top>
        <bottom style="thin">
          <color theme="2" tint="-0.249977111117893"/>
        </bottom>
      </border>
    </dxf>
    <dxf>
      <alignment textRotation="0" wrapText="1" indent="0" justifyLastLine="0" shrinkToFit="0" readingOrder="0"/>
      <border diagonalUp="0" diagonalDown="0" outline="0">
        <left style="thin">
          <color theme="2" tint="-0.249977111117893"/>
        </left>
        <right style="thin">
          <color theme="2" tint="-0.249977111117893"/>
        </right>
        <top style="thin">
          <color theme="2" tint="-0.249977111117893"/>
        </top>
        <bottom style="thin">
          <color theme="2" tint="-0.249977111117893"/>
        </bottom>
      </border>
    </dxf>
    <dxf>
      <fill>
        <patternFill patternType="solid">
          <fgColor indexed="64"/>
          <bgColor theme="7" tint="0.79998168889431442"/>
        </patternFill>
      </fill>
      <alignment textRotation="0" wrapText="1" indent="0" justifyLastLine="0" shrinkToFit="0" readingOrder="0"/>
      <border diagonalUp="0" diagonalDown="0" outline="0">
        <left style="thin">
          <color theme="2" tint="-0.249977111117893"/>
        </left>
        <right style="thin">
          <color theme="2" tint="-0.249977111117893"/>
        </right>
        <top style="thin">
          <color theme="2" tint="-0.249977111117893"/>
        </top>
        <bottom style="thin">
          <color theme="2" tint="-0.249977111117893"/>
        </bottom>
      </border>
    </dxf>
    <dxf>
      <alignment textRotation="0" wrapText="1" indent="0" justifyLastLine="0" shrinkToFit="0" readingOrder="0"/>
      <border diagonalUp="0" diagonalDown="0" outline="0">
        <left style="thin">
          <color theme="2" tint="-0.249977111117893"/>
        </left>
        <right style="thin">
          <color theme="2" tint="-0.249977111117893"/>
        </right>
        <top style="thin">
          <color theme="2" tint="-0.249977111117893"/>
        </top>
        <bottom style="thin">
          <color theme="2" tint="-0.249977111117893"/>
        </bottom>
      </border>
    </dxf>
    <dxf>
      <alignment textRotation="0" wrapText="1" indent="0" justifyLastLine="0" shrinkToFit="0" readingOrder="0"/>
      <border diagonalUp="0" diagonalDown="0" outline="0">
        <left style="thin">
          <color theme="2" tint="-0.249977111117893"/>
        </left>
        <right style="thin">
          <color theme="2" tint="-0.249977111117893"/>
        </right>
        <top style="thin">
          <color theme="2" tint="-0.249977111117893"/>
        </top>
        <bottom style="thin">
          <color theme="2" tint="-0.249977111117893"/>
        </bottom>
      </border>
    </dxf>
    <dxf>
      <fill>
        <patternFill patternType="solid">
          <fgColor indexed="64"/>
          <bgColor theme="7" tint="0.79998168889431442"/>
        </patternFill>
      </fill>
      <alignment textRotation="0" wrapText="1" indent="0" justifyLastLine="0" shrinkToFit="0" readingOrder="0"/>
      <border diagonalUp="0" diagonalDown="0" outline="0">
        <left style="thin">
          <color theme="2" tint="-0.249977111117893"/>
        </left>
        <right style="thin">
          <color theme="2" tint="-0.249977111117893"/>
        </right>
        <top style="thin">
          <color theme="2" tint="-0.249977111117893"/>
        </top>
        <bottom style="thin">
          <color theme="2" tint="-0.249977111117893"/>
        </bottom>
      </border>
    </dxf>
    <dxf>
      <alignment textRotation="0" wrapText="1" indent="0" justifyLastLine="0" shrinkToFit="0" readingOrder="0"/>
      <border diagonalUp="0" diagonalDown="0" outline="0">
        <left style="thin">
          <color theme="2" tint="-0.249977111117893"/>
        </left>
        <right style="thin">
          <color theme="2" tint="-0.249977111117893"/>
        </right>
        <top style="thin">
          <color theme="2" tint="-0.249977111117893"/>
        </top>
        <bottom style="thin">
          <color theme="2" tint="-0.249977111117893"/>
        </bottom>
      </border>
    </dxf>
    <dxf>
      <alignment textRotation="0" wrapText="1" indent="0" justifyLastLine="0" shrinkToFit="0" readingOrder="0"/>
      <border diagonalUp="0" diagonalDown="0" outline="0">
        <left style="thin">
          <color theme="2" tint="-0.249977111117893"/>
        </left>
        <right style="thin">
          <color theme="2" tint="-0.249977111117893"/>
        </right>
        <top style="thin">
          <color theme="2" tint="-0.249977111117893"/>
        </top>
        <bottom style="thin">
          <color theme="2" tint="-0.249977111117893"/>
        </bottom>
      </border>
    </dxf>
    <dxf>
      <alignment textRotation="0" wrapText="1" indent="0" justifyLastLine="0" shrinkToFit="0" readingOrder="0"/>
      <border diagonalUp="0" diagonalDown="0" outline="0">
        <left/>
        <right style="thin">
          <color theme="2" tint="-0.249977111117893"/>
        </right>
        <top style="thin">
          <color theme="2" tint="-0.249977111117893"/>
        </top>
        <bottom style="thin">
          <color theme="2" tint="-0.249977111117893"/>
        </bottom>
      </border>
    </dxf>
    <dxf>
      <numFmt numFmtId="0" formatCode="General"/>
      <fill>
        <patternFill patternType="solid">
          <fgColor indexed="64"/>
          <bgColor theme="7" tint="0.79998168889431442"/>
        </patternFill>
      </fill>
      <alignment textRotation="0" wrapText="1" indent="0" justifyLastLine="0" shrinkToFit="0" readingOrder="0"/>
    </dxf>
    <dxf>
      <border outline="0">
        <left style="thin">
          <color rgb="FFAEAAAA"/>
        </left>
      </border>
    </dxf>
    <dxf>
      <alignment textRotation="0" wrapText="1" indent="0" justifyLastLine="0" shrinkToFit="0" readingOrder="0"/>
    </dxf>
    <dxf>
      <border>
        <bottom style="thin">
          <color indexed="64"/>
        </bottom>
      </border>
    </dxf>
    <dxf>
      <font>
        <b/>
        <charset val="161"/>
      </font>
      <fill>
        <patternFill patternType="solid">
          <fgColor indexed="64"/>
          <bgColor rgb="FFFFFF68"/>
        </patternFill>
      </fill>
      <alignment horizontal="center" vertical="center" textRotation="0" wrapText="1" indent="0" justifyLastLine="0" shrinkToFit="0" readingOrder="0"/>
      <border diagonalUp="0" diagonalDown="0" outline="0">
        <left style="thin">
          <color indexed="64"/>
        </left>
        <right style="thin">
          <color indexed="64"/>
        </right>
        <top/>
        <bottom/>
      </border>
    </dxf>
    <dxf>
      <numFmt numFmtId="0" formatCode="General"/>
    </dxf>
    <dxf>
      <numFmt numFmtId="0" formatCode="General"/>
      <fill>
        <patternFill patternType="solid">
          <fgColor indexed="64"/>
          <bgColor theme="7" tint="0.79998168889431442"/>
        </patternFill>
      </fill>
    </dxf>
    <dxf>
      <fill>
        <patternFill patternType="solid">
          <fgColor indexed="64"/>
          <bgColor theme="7" tint="0.79998168889431442"/>
        </patternFill>
      </fill>
    </dxf>
    <dxf>
      <border diagonalUp="0" diagonalDown="0">
        <left style="thin">
          <color theme="2" tint="-0.249977111117893"/>
        </left>
        <right style="thin">
          <color theme="2" tint="-0.249977111117893"/>
        </right>
        <top style="thin">
          <color theme="2" tint="-0.249977111117893"/>
        </top>
        <bottom style="thin">
          <color theme="2" tint="-0.249977111117893"/>
        </bottom>
        <vertical/>
        <horizontal/>
      </border>
    </dxf>
    <dxf>
      <border diagonalUp="0" diagonalDown="0">
        <left style="thin">
          <color theme="2" tint="-0.249977111117893"/>
        </left>
        <right style="thin">
          <color theme="2" tint="-0.249977111117893"/>
        </right>
        <top style="thin">
          <color theme="2" tint="-0.249977111117893"/>
        </top>
        <bottom style="thin">
          <color theme="2" tint="-0.249977111117893"/>
        </bottom>
        <vertical/>
        <horizontal/>
      </border>
    </dxf>
    <dxf>
      <fill>
        <patternFill patternType="solid">
          <fgColor indexed="64"/>
          <bgColor theme="7" tint="0.79998168889431442"/>
        </patternFill>
      </fill>
      <border diagonalUp="0" diagonalDown="0">
        <left style="thin">
          <color theme="2" tint="-0.249977111117893"/>
        </left>
        <right style="thin">
          <color theme="2" tint="-0.249977111117893"/>
        </right>
        <top style="thin">
          <color theme="2" tint="-0.249977111117893"/>
        </top>
        <bottom style="thin">
          <color theme="2" tint="-0.249977111117893"/>
        </bottom>
        <vertical/>
        <horizontal/>
      </border>
    </dxf>
    <dxf>
      <border diagonalUp="0" diagonalDown="0">
        <left style="thin">
          <color theme="2" tint="-0.249977111117893"/>
        </left>
        <right style="thin">
          <color theme="2" tint="-0.249977111117893"/>
        </right>
        <top style="thin">
          <color theme="2" tint="-0.249977111117893"/>
        </top>
        <bottom style="thin">
          <color theme="2" tint="-0.249977111117893"/>
        </bottom>
        <vertical/>
        <horizontal/>
      </border>
    </dxf>
    <dxf>
      <border diagonalUp="0" diagonalDown="0">
        <left style="thin">
          <color theme="2" tint="-0.249977111117893"/>
        </left>
        <right style="thin">
          <color theme="2" tint="-0.249977111117893"/>
        </right>
        <top style="thin">
          <color theme="2" tint="-0.249977111117893"/>
        </top>
        <bottom style="thin">
          <color theme="2" tint="-0.249977111117893"/>
        </bottom>
        <vertical/>
        <horizontal/>
      </border>
    </dxf>
    <dxf>
      <fill>
        <patternFill patternType="solid">
          <fgColor indexed="64"/>
          <bgColor theme="7" tint="0.79998168889431442"/>
        </patternFill>
      </fill>
      <border diagonalUp="0" diagonalDown="0">
        <left style="thin">
          <color theme="2" tint="-0.249977111117893"/>
        </left>
        <right style="thin">
          <color theme="2" tint="-0.249977111117893"/>
        </right>
        <top style="thin">
          <color theme="2" tint="-0.249977111117893"/>
        </top>
        <bottom style="thin">
          <color theme="2" tint="-0.249977111117893"/>
        </bottom>
        <vertical/>
        <horizontal/>
      </border>
    </dxf>
    <dxf>
      <border diagonalUp="0" diagonalDown="0">
        <left style="thin">
          <color theme="2" tint="-0.249977111117893"/>
        </left>
        <right style="thin">
          <color theme="2" tint="-0.249977111117893"/>
        </right>
        <top style="thin">
          <color theme="2" tint="-0.249977111117893"/>
        </top>
        <bottom style="thin">
          <color theme="2" tint="-0.249977111117893"/>
        </bottom>
        <vertical/>
        <horizontal/>
      </border>
    </dxf>
    <dxf>
      <border diagonalUp="0" diagonalDown="0">
        <left style="thin">
          <color theme="2" tint="-0.249977111117893"/>
        </left>
        <right style="thin">
          <color theme="2" tint="-0.249977111117893"/>
        </right>
        <top style="thin">
          <color theme="2" tint="-0.249977111117893"/>
        </top>
        <bottom style="thin">
          <color theme="2" tint="-0.249977111117893"/>
        </bottom>
        <vertical/>
        <horizontal/>
      </border>
    </dxf>
    <dxf>
      <border diagonalUp="0" diagonalDown="0">
        <left/>
        <right style="thin">
          <color theme="2" tint="-0.249977111117893"/>
        </right>
        <top style="thin">
          <color theme="2" tint="-0.249977111117893"/>
        </top>
        <bottom style="thin">
          <color theme="2" tint="-0.249977111117893"/>
        </bottom>
        <vertical/>
        <horizontal/>
      </border>
    </dxf>
    <dxf>
      <numFmt numFmtId="0" formatCode="General"/>
      <fill>
        <patternFill patternType="solid">
          <fgColor indexed="64"/>
          <bgColor theme="7" tint="0.79998168889431442"/>
        </patternFill>
      </fill>
    </dxf>
    <dxf>
      <border outline="0">
        <left style="thin">
          <color theme="2" tint="-0.249977111117893"/>
        </left>
      </border>
    </dxf>
    <dxf>
      <font>
        <b/>
        <i val="0"/>
        <strike val="0"/>
        <condense val="0"/>
        <extend val="0"/>
        <outline val="0"/>
        <shadow val="0"/>
        <u val="none"/>
        <vertAlign val="baseline"/>
        <sz val="11"/>
        <color theme="1"/>
        <name val="Calibri"/>
        <family val="2"/>
        <scheme val="minor"/>
      </font>
      <fill>
        <patternFill patternType="solid">
          <fgColor indexed="64"/>
          <bgColor theme="0" tint="-0.14999847407452621"/>
        </patternFill>
      </fill>
      <border diagonalUp="0" diagonalDown="0" outline="0">
        <left style="thin">
          <color theme="2" tint="-0.249977111117893"/>
        </left>
        <right style="thin">
          <color theme="2" tint="-0.249977111117893"/>
        </right>
        <top/>
        <bottom/>
      </border>
    </dxf>
    <dxf>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dxf>
    <dxf>
      <border>
        <bottom style="thin">
          <color indexed="64"/>
        </bottom>
      </border>
    </dxf>
    <dxf>
      <font>
        <b/>
      </font>
      <fill>
        <patternFill patternType="solid">
          <fgColor indexed="64"/>
          <bgColor rgb="FFFFFF68"/>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mruColors>
      <color rgb="FFFF8F8F"/>
      <color rgb="FFC3FE06"/>
      <color rgb="FF66FF33"/>
      <color rgb="FF00CC00"/>
      <color rgb="FF33CC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pivotCacheDefinition" Target="pivotCache/pivotCacheDefinition2.xml"/><Relationship Id="rId18" Type="http://schemas.openxmlformats.org/officeDocument/2006/relationships/styles" Target="styles.xml"/><Relationship Id="rId26" Type="http://schemas.openxmlformats.org/officeDocument/2006/relationships/customXml" Target="../customXml/item4.xml"/><Relationship Id="rId39" Type="http://schemas.openxmlformats.org/officeDocument/2006/relationships/customXml" Target="../customXml/item17.xml"/><Relationship Id="rId21" Type="http://schemas.openxmlformats.org/officeDocument/2006/relationships/powerPivotData" Target="model/item.data"/><Relationship Id="rId34" Type="http://schemas.openxmlformats.org/officeDocument/2006/relationships/customXml" Target="../customXml/item12.xml"/><Relationship Id="rId42" Type="http://schemas.openxmlformats.org/officeDocument/2006/relationships/customXml" Target="../customXml/item20.xml"/><Relationship Id="rId47" Type="http://schemas.openxmlformats.org/officeDocument/2006/relationships/customXml" Target="../customXml/item25.xml"/><Relationship Id="rId50" Type="http://schemas.openxmlformats.org/officeDocument/2006/relationships/customXml" Target="../customXml/item28.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theme" Target="theme/theme1.xml"/><Relationship Id="rId29" Type="http://schemas.openxmlformats.org/officeDocument/2006/relationships/customXml" Target="../customXml/item7.xml"/><Relationship Id="rId11" Type="http://schemas.openxmlformats.org/officeDocument/2006/relationships/worksheet" Target="worksheets/sheet11.xml"/><Relationship Id="rId24" Type="http://schemas.openxmlformats.org/officeDocument/2006/relationships/customXml" Target="../customXml/item2.xml"/><Relationship Id="rId32" Type="http://schemas.openxmlformats.org/officeDocument/2006/relationships/customXml" Target="../customXml/item10.xml"/><Relationship Id="rId37" Type="http://schemas.openxmlformats.org/officeDocument/2006/relationships/customXml" Target="../customXml/item15.xml"/><Relationship Id="rId40" Type="http://schemas.openxmlformats.org/officeDocument/2006/relationships/customXml" Target="../customXml/item18.xml"/><Relationship Id="rId45" Type="http://schemas.openxmlformats.org/officeDocument/2006/relationships/customXml" Target="../customXml/item23.xml"/><Relationship Id="rId5" Type="http://schemas.openxmlformats.org/officeDocument/2006/relationships/worksheet" Target="worksheets/sheet5.xml"/><Relationship Id="rId15" Type="http://schemas.openxmlformats.org/officeDocument/2006/relationships/pivotCacheDefinition" Target="pivotCache/pivotCacheDefinition4.xml"/><Relationship Id="rId23" Type="http://schemas.openxmlformats.org/officeDocument/2006/relationships/customXml" Target="../customXml/item1.xml"/><Relationship Id="rId28" Type="http://schemas.openxmlformats.org/officeDocument/2006/relationships/customXml" Target="../customXml/item6.xml"/><Relationship Id="rId36" Type="http://schemas.openxmlformats.org/officeDocument/2006/relationships/customXml" Target="../customXml/item14.xml"/><Relationship Id="rId49" Type="http://schemas.openxmlformats.org/officeDocument/2006/relationships/customXml" Target="../customXml/item27.xml"/><Relationship Id="rId10" Type="http://schemas.openxmlformats.org/officeDocument/2006/relationships/worksheet" Target="worksheets/sheet10.xml"/><Relationship Id="rId19" Type="http://schemas.openxmlformats.org/officeDocument/2006/relationships/sharedStrings" Target="sharedStrings.xml"/><Relationship Id="rId31" Type="http://schemas.openxmlformats.org/officeDocument/2006/relationships/customXml" Target="../customXml/item9.xml"/><Relationship Id="rId44" Type="http://schemas.openxmlformats.org/officeDocument/2006/relationships/customXml" Target="../customXml/item22.xml"/><Relationship Id="rId52" Type="http://schemas.openxmlformats.org/officeDocument/2006/relationships/customXml" Target="../customXml/item3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pivotCacheDefinition" Target="pivotCache/pivotCacheDefinition3.xml"/><Relationship Id="rId22" Type="http://schemas.openxmlformats.org/officeDocument/2006/relationships/calcChain" Target="calcChain.xml"/><Relationship Id="rId27" Type="http://schemas.openxmlformats.org/officeDocument/2006/relationships/customXml" Target="../customXml/item5.xml"/><Relationship Id="rId30" Type="http://schemas.openxmlformats.org/officeDocument/2006/relationships/customXml" Target="../customXml/item8.xml"/><Relationship Id="rId35" Type="http://schemas.openxmlformats.org/officeDocument/2006/relationships/customXml" Target="../customXml/item13.xml"/><Relationship Id="rId43" Type="http://schemas.openxmlformats.org/officeDocument/2006/relationships/customXml" Target="../customXml/item21.xml"/><Relationship Id="rId48" Type="http://schemas.openxmlformats.org/officeDocument/2006/relationships/customXml" Target="../customXml/item26.xml"/><Relationship Id="rId8" Type="http://schemas.openxmlformats.org/officeDocument/2006/relationships/worksheet" Target="worksheets/sheet8.xml"/><Relationship Id="rId51" Type="http://schemas.openxmlformats.org/officeDocument/2006/relationships/customXml" Target="../customXml/item29.xml"/><Relationship Id="rId3" Type="http://schemas.openxmlformats.org/officeDocument/2006/relationships/worksheet" Target="worksheets/sheet3.xml"/><Relationship Id="rId12" Type="http://schemas.openxmlformats.org/officeDocument/2006/relationships/pivotCacheDefinition" Target="pivotCache/pivotCacheDefinition1.xml"/><Relationship Id="rId17" Type="http://schemas.openxmlformats.org/officeDocument/2006/relationships/connections" Target="connections.xml"/><Relationship Id="rId25" Type="http://schemas.openxmlformats.org/officeDocument/2006/relationships/customXml" Target="../customXml/item3.xml"/><Relationship Id="rId33" Type="http://schemas.openxmlformats.org/officeDocument/2006/relationships/customXml" Target="../customXml/item11.xml"/><Relationship Id="rId38" Type="http://schemas.openxmlformats.org/officeDocument/2006/relationships/customXml" Target="../customXml/item16.xml"/><Relationship Id="rId46" Type="http://schemas.openxmlformats.org/officeDocument/2006/relationships/customXml" Target="../customXml/item24.xml"/><Relationship Id="rId20" Type="http://schemas.openxmlformats.org/officeDocument/2006/relationships/sheetMetadata" Target="metadata.xml"/><Relationship Id="rId41" Type="http://schemas.openxmlformats.org/officeDocument/2006/relationships/customXml" Target="../customXml/item19.xml"/><Relationship Id="rId1" Type="http://schemas.openxmlformats.org/officeDocument/2006/relationships/worksheet" Target="worksheets/sheet1.xml"/><Relationship Id="rId6" Type="http://schemas.openxmlformats.org/officeDocument/2006/relationships/worksheet" Target="worksheets/sheet6.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75000"/>
                    <a:lumOff val="25000"/>
                  </a:schemeClr>
                </a:solidFill>
                <a:latin typeface="Arial" panose="020B0604020202020204" pitchFamily="34" charset="0"/>
                <a:ea typeface="+mn-ea"/>
                <a:cs typeface="Arial" panose="020B0604020202020204" pitchFamily="34" charset="0"/>
              </a:defRPr>
            </a:pPr>
            <a:r>
              <a:rPr lang="en-US">
                <a:latin typeface="Arial" panose="020B0604020202020204" pitchFamily="34" charset="0"/>
                <a:cs typeface="Arial" panose="020B0604020202020204" pitchFamily="34" charset="0"/>
              </a:rPr>
              <a:t>AES-P1 "To Be"</a:t>
            </a:r>
            <a:r>
              <a:rPr lang="en-US" baseline="0">
                <a:latin typeface="Arial" panose="020B0604020202020204" pitchFamily="34" charset="0"/>
                <a:cs typeface="Arial" panose="020B0604020202020204" pitchFamily="34" charset="0"/>
              </a:rPr>
              <a:t> Scenarios</a:t>
            </a:r>
            <a:endParaRPr lang="en-US">
              <a:latin typeface="Arial" panose="020B0604020202020204" pitchFamily="34" charset="0"/>
              <a:cs typeface="Arial" panose="020B0604020202020204" pitchFamily="34" charset="0"/>
            </a:endParaRPr>
          </a:p>
        </c:rich>
      </c:tx>
      <c:layout>
        <c:manualLayout>
          <c:xMode val="edge"/>
          <c:yMode val="edge"/>
          <c:x val="0.32699067863730757"/>
          <c:y val="3.3773865091758538E-2"/>
        </c:manualLayout>
      </c:layout>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Arial" panose="020B0604020202020204" pitchFamily="34" charset="0"/>
              <a:ea typeface="+mn-ea"/>
              <a:cs typeface="Arial" panose="020B0604020202020204" pitchFamily="34" charset="0"/>
            </a:defRPr>
          </a:pPr>
          <a:endParaRPr lang="en-US"/>
        </a:p>
      </c:txPr>
    </c:title>
    <c:autoTitleDeleted val="0"/>
    <c:pivotFmts>
      <c:pivotFmt>
        <c:idx val="0"/>
        <c:spPr>
          <a:solidFill>
            <a:schemeClr val="accent1"/>
          </a:solidFill>
          <a:ln>
            <a:noFill/>
          </a:ln>
          <a:effectLst>
            <a:outerShdw blurRad="254000" sx="102000" sy="102000" algn="ctr" rotWithShape="0">
              <a:prstClr val="black">
                <a:alpha val="20000"/>
              </a:prstClr>
            </a:outerShdw>
          </a:effectLst>
        </c:spPr>
        <c:marker>
          <c:symbol val="none"/>
        </c:marker>
      </c:pivotFmt>
    </c:pivotFmts>
    <c:plotArea>
      <c:layout>
        <c:manualLayout>
          <c:layoutTarget val="inner"/>
          <c:xMode val="edge"/>
          <c:yMode val="edge"/>
          <c:x val="0.11674763823875105"/>
          <c:y val="0.11503378450252959"/>
          <c:w val="0.51738612678337015"/>
          <c:h val="0.81741848531395334"/>
        </c:manualLayout>
      </c:layout>
      <c:pieChart>
        <c:varyColors val="1"/>
        <c:ser>
          <c:idx val="0"/>
          <c:order val="0"/>
          <c:tx>
            <c:v>Total</c:v>
          </c:tx>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2-6079-46F6-941D-3210C183F1D6}"/>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DA79-4CA3-A0ED-D35558EDCE0C}"/>
              </c:ext>
            </c:extLst>
          </c:dPt>
          <c:dPt>
            <c:idx val="2"/>
            <c:bubble3D val="0"/>
            <c:spPr>
              <a:solidFill>
                <a:schemeClr val="accent3"/>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5-DA79-4CA3-A0ED-D35558EDCE0C}"/>
              </c:ext>
            </c:extLst>
          </c:dPt>
          <c:dLbls>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1"/>
            <c:showBubbleSize val="0"/>
            <c:showLeaderLines val="1"/>
            <c:leaderLines>
              <c:spPr>
                <a:ln w="9525">
                  <a:solidFill>
                    <a:schemeClr val="dk1">
                      <a:lumMod val="50000"/>
                      <a:lumOff val="50000"/>
                    </a:schemeClr>
                  </a:solidFill>
                </a:ln>
                <a:effectLst/>
              </c:spPr>
            </c:leaderLines>
            <c:extLst>
              <c:ext xmlns:c15="http://schemas.microsoft.com/office/drawing/2012/chart" uri="{CE6537A1-D6FC-4f65-9D91-7224C49458BB}"/>
            </c:extLst>
          </c:dLbls>
          <c:cat>
            <c:strLit>
              <c:ptCount val="3"/>
              <c:pt idx="0">
                <c:v>Exit Summary Declaration</c:v>
              </c:pt>
              <c:pt idx="1">
                <c:v>Export Process</c:v>
              </c:pt>
              <c:pt idx="2">
                <c:v>Re-Export Notification</c:v>
              </c:pt>
            </c:strLit>
          </c:cat>
          <c:val>
            <c:numLit>
              <c:formatCode>General</c:formatCode>
              <c:ptCount val="3"/>
              <c:pt idx="0">
                <c:v>16</c:v>
              </c:pt>
              <c:pt idx="1">
                <c:v>88</c:v>
              </c:pt>
              <c:pt idx="2">
                <c:v>12</c:v>
              </c:pt>
            </c:numLit>
          </c:val>
          <c:extLst>
            <c:ext xmlns:c16="http://schemas.microsoft.com/office/drawing/2014/chart" uri="{C3380CC4-5D6E-409C-BE32-E72D297353CC}">
              <c16:uniqueId val="{00000000-6079-46F6-941D-3210C183F1D6}"/>
            </c:ext>
          </c:extLst>
        </c:ser>
        <c:dLbls>
          <c:dLblPos val="ctr"/>
          <c:showLegendKey val="0"/>
          <c:showVal val="0"/>
          <c:showCatName val="0"/>
          <c:showSerName val="0"/>
          <c:showPercent val="1"/>
          <c:showBubbleSize val="0"/>
          <c:showLeaderLines val="1"/>
        </c:dLbls>
        <c:firstSliceAng val="0"/>
      </c:pieChart>
      <c:dTable>
        <c:showHorzBorder val="1"/>
        <c:showVertBorder val="1"/>
        <c:showOutline val="1"/>
        <c:showKeys val="1"/>
        <c:spPr>
          <a:noFill/>
          <a:ln w="9525">
            <a:solidFill>
              <a:schemeClr val="dk1">
                <a:lumMod val="35000"/>
                <a:lumOff val="65000"/>
              </a:schemeClr>
            </a:solid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dTable>
      <c:spPr>
        <a:noFill/>
        <a:ln>
          <a:noFill/>
        </a:ln>
        <a:effectLst/>
      </c:spPr>
    </c:plotArea>
    <c:legend>
      <c:legendPos val="r"/>
      <c:layout>
        <c:manualLayout>
          <c:xMode val="edge"/>
          <c:yMode val="edge"/>
          <c:x val="0.66679758573272452"/>
          <c:y val="0.3464411388015437"/>
          <c:w val="0.28749271665322512"/>
          <c:h val="0.27328765617531631"/>
        </c:manualLayout>
      </c:layout>
      <c:overlay val="0"/>
      <c:spPr>
        <a:solidFill>
          <a:schemeClr val="lt1">
            <a:lumMod val="95000"/>
            <a:alpha val="39000"/>
          </a:schemeClr>
        </a:solid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xdr:col>
      <xdr:colOff>240437</xdr:colOff>
      <xdr:row>3</xdr:row>
      <xdr:rowOff>74545</xdr:rowOff>
    </xdr:from>
    <xdr:to>
      <xdr:col>18</xdr:col>
      <xdr:colOff>168088</xdr:colOff>
      <xdr:row>33</xdr:row>
      <xdr:rowOff>1</xdr:rowOff>
    </xdr:to>
    <xdr:graphicFrame macro="">
      <xdr:nvGraphicFramePr>
        <xdr:cNvPr id="2" name="Chart 1">
          <a:extLst>
            <a:ext uri="{FF2B5EF4-FFF2-40B4-BE49-F238E27FC236}">
              <a16:creationId xmlns:a16="http://schemas.microsoft.com/office/drawing/2014/main" id="{71C708D9-3D84-4A1E-A9DC-F29F58EBD68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SD" refreshedDate="45133.633047106479" backgroundQuery="1" createdVersion="6" refreshedVersion="8" minRefreshableVersion="3" recordCount="0" supportSubquery="1" supportAdvancedDrill="1" xr:uid="{10089F17-6112-465C-AB02-825D0DEE54E2}">
  <cacheSource type="external" connectionId="1"/>
  <cacheFields count="5">
    <cacheField name="[Table13].[L2 - Descr].[L2 - Descr]" caption="L2 - Descr" numFmtId="0" hierarchy="19" level="1">
      <sharedItems containsBlank="1" count="17">
        <s v="Core flow"/>
        <s v="Diversions"/>
        <s v="Exit specific scenarios"/>
        <s v="Exit Summary Declaration Invalidation"/>
        <s v="Lodgement specific scenarios"/>
        <s v="Centralised Clearance"/>
        <s v="Declaration Invalidation"/>
        <s v="Enquiry Procedure"/>
        <s v="Exceptions of message sequencing in the Common Domain"/>
        <s v="Export Followed by Transit"/>
        <s v="Export specific scenarios"/>
        <s v="Goods under Excise"/>
        <s v="Query Movement Information"/>
        <s v="Simplified and Supplementary declaration"/>
        <s v="Re-Export Notification Invalidation"/>
        <s v="Registration specific scenarios"/>
        <m/>
      </sharedItems>
      <extLst>
        <ext xmlns:x15="http://schemas.microsoft.com/office/spreadsheetml/2010/11/main" uri="{4F2E5C28-24EA-4eb8-9CBF-B6C8F9C3D259}">
          <x15:cachedUniqueNames>
            <x15:cachedUniqueName index="0" name="[Table13].[L2 - Descr].&amp;[Core flow]"/>
            <x15:cachedUniqueName index="1" name="[Table13].[L2 - Descr].&amp;[Diversions]"/>
            <x15:cachedUniqueName index="2" name="[Table13].[L2 - Descr].&amp;[Exit specific scenarios]"/>
            <x15:cachedUniqueName index="3" name="[Table13].[L2 - Descr].&amp;[Exit Summary Declaration Invalidation]"/>
            <x15:cachedUniqueName index="4" name="[Table13].[L2 - Descr].&amp;[Lodgement specific scenarios]"/>
            <x15:cachedUniqueName index="5" name="[Table13].[L2 - Descr].&amp;[Centralised Clearance]"/>
            <x15:cachedUniqueName index="6" name="[Table13].[L2 - Descr].&amp;[Declaration Invalidation]"/>
            <x15:cachedUniqueName index="7" name="[Table13].[L2 - Descr].&amp;[Enquiry Procedure]"/>
            <x15:cachedUniqueName index="8" name="[Table13].[L2 - Descr].&amp;[Exceptions of message sequencing in the Common Domain]"/>
            <x15:cachedUniqueName index="9" name="[Table13].[L2 - Descr].&amp;[Export Followed by Transit]"/>
            <x15:cachedUniqueName index="10" name="[Table13].[L2 - Descr].&amp;[Export specific scenarios]"/>
            <x15:cachedUniqueName index="11" name="[Table13].[L2 - Descr].&amp;[Goods under Excise]"/>
            <x15:cachedUniqueName index="12" name="[Table13].[L2 - Descr].&amp;[Query Movement Information]"/>
            <x15:cachedUniqueName index="13" name="[Table13].[L2 - Descr].&amp;[Simplified and Supplementary declaration]"/>
            <x15:cachedUniqueName index="14" name="[Table13].[L2 - Descr].&amp;[Re-Export Notification Invalidation]"/>
            <x15:cachedUniqueName index="15" name="[Table13].[L2 - Descr].&amp;[Registration specific scenarios]"/>
            <x15:cachedUniqueName index="16" name="[Table13].[L2 - Descr].&amp;"/>
          </x15:cachedUniqueNames>
        </ext>
      </extLst>
    </cacheField>
    <cacheField name="[Table13].[L1 - Descr].[L1 - Descr]" caption="L1 - Descr" numFmtId="0" hierarchy="16" level="1">
      <sharedItems containsBlank="1" count="4">
        <s v="Exit Summary Declaration"/>
        <s v="Export Process"/>
        <s v="Re-Export Notification"/>
        <m/>
      </sharedItems>
      <extLst>
        <ext xmlns:x15="http://schemas.microsoft.com/office/spreadsheetml/2010/11/main" uri="{4F2E5C28-24EA-4eb8-9CBF-B6C8F9C3D259}">
          <x15:cachedUniqueNames>
            <x15:cachedUniqueName index="0" name="[Table13].[L1 - Descr].&amp;[Exit Summary Declaration]"/>
            <x15:cachedUniqueName index="1" name="[Table13].[L1 - Descr].&amp;[Export Process]"/>
            <x15:cachedUniqueName index="2" name="[Table13].[L1 - Descr].&amp;[Re-Export Notification]"/>
            <x15:cachedUniqueName index="3" name="[Table13].[L1 - Descr].&amp;"/>
          </x15:cachedUniqueNames>
        </ext>
      </extLst>
    </cacheField>
    <cacheField name="[Measures].[L2-L3Codes]" caption="L2-L3Codes" numFmtId="0" hierarchy="46" level="32767"/>
    <cacheField name="[Measures].[Distinct Count of Full Ref]" caption="Distinct Count of Full Ref" numFmtId="0" hierarchy="70" level="32767"/>
    <cacheField name="[Measures].[Count of Full Ref]" caption="Count of Full Ref" numFmtId="0" hierarchy="69" level="32767"/>
  </cacheFields>
  <cacheHierarchies count="73">
    <cacheHierarchy uniqueName="[Table1].[Full Ref]" caption="Full Ref" attribute="1" defaultMemberUniqueName="[Table1].[Full Ref].[All]" allUniqueName="[Table1].[Full Ref].[All]" dimensionUniqueName="[Table1]" displayFolder="" count="0" memberValueDatatype="130" unbalanced="0"/>
    <cacheHierarchy uniqueName="[Table1].[L0]" caption="L0" attribute="1" defaultMemberUniqueName="[Table1].[L0].[All]" allUniqueName="[Table1].[L0].[All]" dimensionUniqueName="[Table1]" displayFolder="" count="0" memberValueDatatype="130" unbalanced="0"/>
    <cacheHierarchy uniqueName="[Table1].[L1 - ID]" caption="L1 - ID" attribute="1" defaultMemberUniqueName="[Table1].[L1 - ID].[All]" allUniqueName="[Table1].[L1 - ID].[All]" dimensionUniqueName="[Table1]" displayFolder="" count="0" memberValueDatatype="130" unbalanced="0"/>
    <cacheHierarchy uniqueName="[Table1].[L1 - Descr]" caption="L1 - Descr" attribute="1" defaultMemberUniqueName="[Table1].[L1 - Descr].[All]" allUniqueName="[Table1].[L1 - Descr].[All]" dimensionUniqueName="[Table1]" displayFolder="" count="0" memberValueDatatype="130" unbalanced="0"/>
    <cacheHierarchy uniqueName="[Table1].[L1 - Code]" caption="L1 - Code" attribute="1" defaultMemberUniqueName="[Table1].[L1 - Code].[All]" allUniqueName="[Table1].[L1 - Code].[All]" dimensionUniqueName="[Table1]" displayFolder="" count="0" memberValueDatatype="130" unbalanced="0"/>
    <cacheHierarchy uniqueName="[Table1].[L2 - ID]" caption="L2 - ID" attribute="1" defaultMemberUniqueName="[Table1].[L2 - ID].[All]" allUniqueName="[Table1].[L2 - ID].[All]" dimensionUniqueName="[Table1]" displayFolder="" count="0" memberValueDatatype="130" unbalanced="0"/>
    <cacheHierarchy uniqueName="[Table1].[L2 - Descr]" caption="L2 - Descr" attribute="1" defaultMemberUniqueName="[Table1].[L2 - Descr].[All]" allUniqueName="[Table1].[L2 - Descr].[All]" dimensionUniqueName="[Table1]" displayFolder="" count="0" memberValueDatatype="130" unbalanced="0"/>
    <cacheHierarchy uniqueName="[Table1].[L2 - Code]" caption="L2 - Code" attribute="1" defaultMemberUniqueName="[Table1].[L2 - Code].[All]" allUniqueName="[Table1].[L2 - Code].[All]" dimensionUniqueName="[Table1]" displayFolder="" count="0" memberValueDatatype="130" unbalanced="0"/>
    <cacheHierarchy uniqueName="[Table1].[L3 - ID]" caption="L3 - ID" attribute="1" defaultMemberUniqueName="[Table1].[L3 - ID].[All]" allUniqueName="[Table1].[L3 - ID].[All]" dimensionUniqueName="[Table1]" displayFolder="" count="0" memberValueDatatype="130" unbalanced="0"/>
    <cacheHierarchy uniqueName="[Table1].[L3 - Descr]" caption="L3 - Descr" attribute="1" defaultMemberUniqueName="[Table1].[L3 - Descr].[All]" allUniqueName="[Table1].[L3 - Descr].[All]" dimensionUniqueName="[Table1]" displayFolder="" count="0" memberValueDatatype="130" unbalanced="0"/>
    <cacheHierarchy uniqueName="[Table1].[L3 - Code]" caption="L3 - Code" attribute="1" defaultMemberUniqueName="[Table1].[L3 - Code].[All]" allUniqueName="[Table1].[L3 - Code].[All]" dimensionUniqueName="[Table1]" displayFolder="" count="0" memberValueDatatype="130" unbalanced="0"/>
    <cacheHierarchy uniqueName="[Table1].[L2-L3 Code]" caption="L2-L3 Code" attribute="1" defaultMemberUniqueName="[Table1].[L2-L3 Code].[All]" allUniqueName="[Table1].[L2-L3 Code].[All]" dimensionUniqueName="[Table1]" displayFolder="" count="0" memberValueDatatype="130" unbalanced="0"/>
    <cacheHierarchy uniqueName="[Table1].[L2 - Alias]" caption="L2 - Alias" attribute="1" defaultMemberUniqueName="[Table1].[L2 - Alias].[All]" allUniqueName="[Table1].[L2 - Alias].[All]" dimensionUniqueName="[Table1]" displayFolder="" count="0" memberValueDatatype="130" unbalanced="0"/>
    <cacheHierarchy uniqueName="[Table13].[Full Ref]" caption="Full Ref" attribute="1" defaultMemberUniqueName="[Table13].[Full Ref].[All]" allUniqueName="[Table13].[Full Ref].[All]" dimensionUniqueName="[Table13]" displayFolder="" count="0" memberValueDatatype="130" unbalanced="0"/>
    <cacheHierarchy uniqueName="[Table13].[L0]" caption="L0" attribute="1" defaultMemberUniqueName="[Table13].[L0].[All]" allUniqueName="[Table13].[L0].[All]" dimensionUniqueName="[Table13]" displayFolder="" count="0" memberValueDatatype="130" unbalanced="0"/>
    <cacheHierarchy uniqueName="[Table13].[L1 - ID]" caption="L1 - ID" attribute="1" defaultMemberUniqueName="[Table13].[L1 - ID].[All]" allUniqueName="[Table13].[L1 - ID].[All]" dimensionUniqueName="[Table13]" displayFolder="" count="0" memberValueDatatype="130" unbalanced="0"/>
    <cacheHierarchy uniqueName="[Table13].[L1 - Descr]" caption="L1 - Descr" attribute="1" defaultMemberUniqueName="[Table13].[L1 - Descr].[All]" allUniqueName="[Table13].[L1 - Descr].[All]" dimensionUniqueName="[Table13]" displayFolder="" count="2" memberValueDatatype="130" unbalanced="0">
      <fieldsUsage count="2">
        <fieldUsage x="-1"/>
        <fieldUsage x="1"/>
      </fieldsUsage>
    </cacheHierarchy>
    <cacheHierarchy uniqueName="[Table13].[L1 - Code]" caption="L1 - Code" attribute="1" defaultMemberUniqueName="[Table13].[L1 - Code].[All]" allUniqueName="[Table13].[L1 - Code].[All]" dimensionUniqueName="[Table13]" displayFolder="" count="0" memberValueDatatype="130" unbalanced="0"/>
    <cacheHierarchy uniqueName="[Table13].[L2 - ID]" caption="L2 - ID" attribute="1" defaultMemberUniqueName="[Table13].[L2 - ID].[All]" allUniqueName="[Table13].[L2 - ID].[All]" dimensionUniqueName="[Table13]" displayFolder="" count="0" memberValueDatatype="130" unbalanced="0"/>
    <cacheHierarchy uniqueName="[Table13].[L2 - Descr]" caption="L2 - Descr" attribute="1" defaultMemberUniqueName="[Table13].[L2 - Descr].[All]" allUniqueName="[Table13].[L2 - Descr].[All]" dimensionUniqueName="[Table13]" displayFolder="" count="2" memberValueDatatype="130" unbalanced="0">
      <fieldsUsage count="2">
        <fieldUsage x="-1"/>
        <fieldUsage x="0"/>
      </fieldsUsage>
    </cacheHierarchy>
    <cacheHierarchy uniqueName="[Table13].[L2 - Code]" caption="L2 - Code" attribute="1" defaultMemberUniqueName="[Table13].[L2 - Code].[All]" allUniqueName="[Table13].[L2 - Code].[All]" dimensionUniqueName="[Table13]" displayFolder="" count="0" memberValueDatatype="130" unbalanced="0"/>
    <cacheHierarchy uniqueName="[Table13].[L3 - ID]" caption="L3 - ID" attribute="1" defaultMemberUniqueName="[Table13].[L3 - ID].[All]" allUniqueName="[Table13].[L3 - ID].[All]" dimensionUniqueName="[Table13]" displayFolder="" count="0" memberValueDatatype="130" unbalanced="0"/>
    <cacheHierarchy uniqueName="[Table13].[L3 - Descr]" caption="L3 - Descr" attribute="1" defaultMemberUniqueName="[Table13].[L3 - Descr].[All]" allUniqueName="[Table13].[L3 - Descr].[All]" dimensionUniqueName="[Table13]" displayFolder="" count="0" memberValueDatatype="130" unbalanced="0"/>
    <cacheHierarchy uniqueName="[Table13].[L3 - Code]" caption="L3 - Code" attribute="1" defaultMemberUniqueName="[Table13].[L3 - Code].[All]" allUniqueName="[Table13].[L3 - Code].[All]" dimensionUniqueName="[Table13]" displayFolder="" count="0" memberValueDatatype="130" unbalanced="0"/>
    <cacheHierarchy uniqueName="[Table13].[L2-L3 Code]" caption="L2-L3 Code" attribute="1" defaultMemberUniqueName="[Table13].[L2-L3 Code].[All]" allUniqueName="[Table13].[L2-L3 Code].[All]" dimensionUniqueName="[Table13]" displayFolder="" count="0" memberValueDatatype="130" unbalanced="0"/>
    <cacheHierarchy uniqueName="[Table13].[L2 - Alias]" caption="L2 - Alias" attribute="1" defaultMemberUniqueName="[Table13].[L2 - Alias].[All]" allUniqueName="[Table13].[L2 - Alias].[All]" dimensionUniqueName="[Table13]" displayFolder="" count="0" memberValueDatatype="130" unbalanced="0"/>
    <cacheHierarchy uniqueName="[Table3].[AES Scenario]" caption="AES Scenario" attribute="1" defaultMemberUniqueName="[Table3].[AES Scenario].[All]" allUniqueName="[Table3].[AES Scenario].[All]" dimensionUniqueName="[Table3]" displayFolder="" count="0" memberValueDatatype="130" unbalanced="0"/>
    <cacheHierarchy uniqueName="[Table3].[AES L2-L3 Group]" caption="AES L2-L3 Group" attribute="1" defaultMemberUniqueName="[Table3].[AES L2-L3 Group].[All]" allUniqueName="[Table3].[AES L2-L3 Group].[All]" dimensionUniqueName="[Table3]" displayFolder="" count="0" memberValueDatatype="130" unbalanced="0"/>
    <cacheHierarchy uniqueName="[Table3].[ECSP2 Scenario]" caption="ECSP2 Scenario" attribute="1" defaultMemberUniqueName="[Table3].[ECSP2 Scenario].[All]" allUniqueName="[Table3].[ECSP2 Scenario].[All]" dimensionUniqueName="[Table3]" displayFolder="" count="0" memberValueDatatype="130" unbalanced="0"/>
    <cacheHierarchy uniqueName="[Table3].[ECSP2 L2-L3 Group]" caption="ECSP2 L2-L3 Group" attribute="1" defaultMemberUniqueName="[Table3].[ECSP2 L2-L3 Group].[All]" allUniqueName="[Table3].[ECSP2 L2-L3 Group].[All]" dimensionUniqueName="[Table3]" displayFolder="" count="0" memberValueDatatype="130" unbalanced="0"/>
    <cacheHierarchy uniqueName="[Table3].[Transition Analysis Outcome]" caption="Transition Analysis Outcome" attribute="1" defaultMemberUniqueName="[Table3].[Transition Analysis Outcome].[All]" allUniqueName="[Table3].[Transition Analysis Outcome].[All]" dimensionUniqueName="[Table3]" displayFolder="" count="0" memberValueDatatype="20" unbalanced="0"/>
    <cacheHierarchy uniqueName="[Table3].[Gap Analysis Indicator]" caption="Gap Analysis Indicator" attribute="1" defaultMemberUniqueName="[Table3].[Gap Analysis Indicator].[All]" allUniqueName="[Table3].[Gap Analysis Indicator].[All]" dimensionUniqueName="[Table3]" displayFolder="" count="0" memberValueDatatype="20" unbalanced="0"/>
    <cacheHierarchy uniqueName="[Table3].[Compatibility Assessment]" caption="Compatibility Assessment" attribute="1" defaultMemberUniqueName="[Table3].[Compatibility Assessment].[All]" allUniqueName="[Table3].[Compatibility Assessment].[All]" dimensionUniqueName="[Table3]" displayFolder="" count="0" memberValueDatatype="20" unbalanced="0"/>
    <cacheHierarchy uniqueName="[Table3].[IE Compatibility Indicator]" caption="IE Compatibility Indicator" attribute="1" defaultMemberUniqueName="[Table3].[IE Compatibility Indicator].[All]" allUniqueName="[Table3].[IE Compatibility Indicator].[All]" dimensionUniqueName="[Table3]" displayFolder="" count="0" memberValueDatatype="20" unbalanced="0"/>
    <cacheHierarchy uniqueName="[Table3].[State Machine Compatibility Indicator]" caption="State Machine Compatibility Indicator" attribute="1" defaultMemberUniqueName="[Table3].[State Machine Compatibility Indicator].[All]" allUniqueName="[Table3].[State Machine Compatibility Indicator].[All]" dimensionUniqueName="[Table3]" displayFolder="" count="0" memberValueDatatype="20" unbalanced="0"/>
    <cacheHierarchy uniqueName="[Table3].[Transition Conflict Explanation and other Remarks]" caption="Transition Conflict Explanation and other Remarks" attribute="1" defaultMemberUniqueName="[Table3].[Transition Conflict Explanation and other Remarks].[All]" allUniqueName="[Table3].[Transition Conflict Explanation and other Remarks].[All]" dimensionUniqueName="[Table3]" displayFolder="" count="0" memberValueDatatype="130" unbalanced="0"/>
    <cacheHierarchy uniqueName="[Table3].[Precondition for use in AES]" caption="Precondition for use in AES" attribute="1" defaultMemberUniqueName="[Table3].[Precondition for use in AES].[All]" allUniqueName="[Table3].[Precondition for use in AES].[All]" dimensionUniqueName="[Table3]" displayFolder="" count="0" memberValueDatatype="130" unbalanced="0"/>
    <cacheHierarchy uniqueName="[Table3].[Resolution for State Machine]" caption="Resolution for State Machine" attribute="1" defaultMemberUniqueName="[Table3].[Resolution for State Machine].[All]" allUniqueName="[Table3].[Resolution for State Machine].[All]" dimensionUniqueName="[Table3]" displayFolder="" count="0" memberValueDatatype="130" unbalanced="0"/>
    <cacheHierarchy uniqueName="[Table3].[Resolution for CD Exchanges]" caption="Resolution for CD Exchanges" attribute="1" defaultMemberUniqueName="[Table3].[Resolution for CD Exchanges].[All]" allUniqueName="[Table3].[Resolution for CD Exchanges].[All]" dimensionUniqueName="[Table3]" displayFolder="" count="0" memberValueDatatype="130" unbalanced="0"/>
    <cacheHierarchy uniqueName="[Table3].[Remark for ED exchanges]" caption="Remark for ED exchanges" attribute="1" defaultMemberUniqueName="[Table3].[Remark for ED exchanges].[All]" allUniqueName="[Table3].[Remark for ED exchanges].[All]" dimensionUniqueName="[Table3]" displayFolder="" count="0" memberValueDatatype="130" unbalanced="0"/>
    <cacheHierarchy uniqueName="[Table3].[Reference to Transitional Scenario]" caption="Reference to Transitional Scenario" attribute="1" defaultMemberUniqueName="[Table3].[Reference to Transitional Scenario].[All]" allUniqueName="[Table3].[Reference to Transitional Scenario].[All]" dimensionUniqueName="[Table3]" displayFolder="" count="0" memberValueDatatype="130" unbalanced="0"/>
    <cacheHierarchy uniqueName="[Table3].[Scenario Key]" caption="Scenario Key" attribute="1" defaultMemberUniqueName="[Table3].[Scenario Key].[All]" allUniqueName="[Table3].[Scenario Key].[All]" dimensionUniqueName="[Table3]" displayFolder="" count="0" memberValueDatatype="130" unbalanced="0"/>
    <cacheHierarchy uniqueName="[Measures].[Scenario Keys]" caption="Scenario Keys" measure="1" displayFolder="" measureGroup="Table3" count="0"/>
    <cacheHierarchy uniqueName="[Measures].[IE Compatibility Indicators]" caption="IE Compatibility Indicators" measure="1" displayFolder="" measureGroup="Table3" count="0"/>
    <cacheHierarchy uniqueName="[Measures].[Gap Analysis Indicators]" caption="Gap Analysis Indicators" measure="1" displayFolder="" measureGroup="Table3" count="0"/>
    <cacheHierarchy uniqueName="[Measures].[ECS-P2 Scenario]" caption="ECS-P2 Scenario" measure="1" displayFolder="" measureGroup="Table3" count="0"/>
    <cacheHierarchy uniqueName="[Measures].[L2-L3Codes]" caption="L2-L3Codes" measure="1" displayFolder="" measureGroup="Table13" count="0" oneField="1">
      <fieldsUsage count="1">
        <fieldUsage x="2"/>
      </fieldsUsage>
    </cacheHierarchy>
    <cacheHierarchy uniqueName="[Measures].[__XL_Count Table3]" caption="__XL_Count Table3" measure="1" displayFolder="" measureGroup="Table3" count="0" hidden="1"/>
    <cacheHierarchy uniqueName="[Measures].[__XL_Count Table1]" caption="__XL_Count Table1" measure="1" displayFolder="" measureGroup="Table1" count="0" hidden="1"/>
    <cacheHierarchy uniqueName="[Measures].[__XL_Count Table13]" caption="__XL_Count Table13" measure="1" displayFolder="" measureGroup="Table13" count="0" hidden="1"/>
    <cacheHierarchy uniqueName="[Measures].[__No measures defined]" caption="__No measures defined" measure="1" displayFolder="" count="0" hidden="1"/>
    <cacheHierarchy uniqueName="[Measures].[Count of L2 - Code]" caption="Count of L2 - Code" measure="1" displayFolder="" measureGroup="Table1" count="0" hidden="1">
      <extLst>
        <ext xmlns:x15="http://schemas.microsoft.com/office/spreadsheetml/2010/11/main" uri="{B97F6D7D-B522-45F9-BDA1-12C45D357490}">
          <x15:cacheHierarchy aggregatedColumn="7"/>
        </ext>
      </extLst>
    </cacheHierarchy>
    <cacheHierarchy uniqueName="[Measures].[Count of L3 - Descr]" caption="Count of L3 - Descr" measure="1" displayFolder="" measureGroup="Table1" count="0" hidden="1">
      <extLst>
        <ext xmlns:x15="http://schemas.microsoft.com/office/spreadsheetml/2010/11/main" uri="{B97F6D7D-B522-45F9-BDA1-12C45D357490}">
          <x15:cacheHierarchy aggregatedColumn="9"/>
        </ext>
      </extLst>
    </cacheHierarchy>
    <cacheHierarchy uniqueName="[Measures].[Count of L3 - Descr 2]" caption="Count of L3 - Descr 2" measure="1" displayFolder="" measureGroup="Table13" count="0" hidden="1">
      <extLst>
        <ext xmlns:x15="http://schemas.microsoft.com/office/spreadsheetml/2010/11/main" uri="{B97F6D7D-B522-45F9-BDA1-12C45D357490}">
          <x15:cacheHierarchy aggregatedColumn="22"/>
        </ext>
      </extLst>
    </cacheHierarchy>
    <cacheHierarchy uniqueName="[Measures].[Count of L0]" caption="Count of L0" measure="1" displayFolder="" measureGroup="Table13" count="0" hidden="1">
      <extLst>
        <ext xmlns:x15="http://schemas.microsoft.com/office/spreadsheetml/2010/11/main" uri="{B97F6D7D-B522-45F9-BDA1-12C45D357490}">
          <x15:cacheHierarchy aggregatedColumn="14"/>
        </ext>
      </extLst>
    </cacheHierarchy>
    <cacheHierarchy uniqueName="[Measures].[Count of L0 2]" caption="Count of L0 2" measure="1" displayFolder="" measureGroup="Table1" count="0" hidden="1">
      <extLst>
        <ext xmlns:x15="http://schemas.microsoft.com/office/spreadsheetml/2010/11/main" uri="{B97F6D7D-B522-45F9-BDA1-12C45D357490}">
          <x15:cacheHierarchy aggregatedColumn="1"/>
        </ext>
      </extLst>
    </cacheHierarchy>
    <cacheHierarchy uniqueName="[Measures].[Count of Scenario Key]" caption="Count of Scenario Key" measure="1" displayFolder="" measureGroup="Table3" count="0" hidden="1">
      <extLst>
        <ext xmlns:x15="http://schemas.microsoft.com/office/spreadsheetml/2010/11/main" uri="{B97F6D7D-B522-45F9-BDA1-12C45D357490}">
          <x15:cacheHierarchy aggregatedColumn="41"/>
        </ext>
      </extLst>
    </cacheHierarchy>
    <cacheHierarchy uniqueName="[Measures].[Sum of IE Compatibility Indicator]" caption="Sum of IE Compatibility Indicator" measure="1" displayFolder="" measureGroup="Table3" count="0" hidden="1">
      <extLst>
        <ext xmlns:x15="http://schemas.microsoft.com/office/spreadsheetml/2010/11/main" uri="{B97F6D7D-B522-45F9-BDA1-12C45D357490}">
          <x15:cacheHierarchy aggregatedColumn="33"/>
        </ext>
      </extLst>
    </cacheHierarchy>
    <cacheHierarchy uniqueName="[Measures].[Var of IE Compatibility Indicator]" caption="Var of IE Compatibility Indicator" measure="1" displayFolder="" measureGroup="Table3" count="0" hidden="1">
      <extLst>
        <ext xmlns:x15="http://schemas.microsoft.com/office/spreadsheetml/2010/11/main" uri="{B97F6D7D-B522-45F9-BDA1-12C45D357490}">
          <x15:cacheHierarchy aggregatedColumn="33"/>
        </ext>
      </extLst>
    </cacheHierarchy>
    <cacheHierarchy uniqueName="[Measures].[Sum of Gap Analysis Indicator]" caption="Sum of Gap Analysis Indicator" measure="1" displayFolder="" measureGroup="Table3" count="0" hidden="1">
      <extLst>
        <ext xmlns:x15="http://schemas.microsoft.com/office/spreadsheetml/2010/11/main" uri="{B97F6D7D-B522-45F9-BDA1-12C45D357490}">
          <x15:cacheHierarchy aggregatedColumn="31"/>
        </ext>
      </extLst>
    </cacheHierarchy>
    <cacheHierarchy uniqueName="[Measures].[Distinct Count of Gap Analysis Indicator]" caption="Distinct Count of Gap Analysis Indicator" measure="1" displayFolder="" measureGroup="Table3" count="0" hidden="1">
      <extLst>
        <ext xmlns:x15="http://schemas.microsoft.com/office/spreadsheetml/2010/11/main" uri="{B97F6D7D-B522-45F9-BDA1-12C45D357490}">
          <x15:cacheHierarchy aggregatedColumn="31"/>
        </ext>
      </extLst>
    </cacheHierarchy>
    <cacheHierarchy uniqueName="[Measures].[Var of Gap Analysis Indicator]" caption="Var of Gap Analysis Indicator" measure="1" displayFolder="" measureGroup="Table3" count="0" hidden="1">
      <extLst>
        <ext xmlns:x15="http://schemas.microsoft.com/office/spreadsheetml/2010/11/main" uri="{B97F6D7D-B522-45F9-BDA1-12C45D357490}">
          <x15:cacheHierarchy aggregatedColumn="31"/>
        </ext>
      </extLst>
    </cacheHierarchy>
    <cacheHierarchy uniqueName="[Measures].[Distinct Count of IE Compatibility Indicator]" caption="Distinct Count of IE Compatibility Indicator" measure="1" displayFolder="" measureGroup="Table3" count="0" hidden="1">
      <extLst>
        <ext xmlns:x15="http://schemas.microsoft.com/office/spreadsheetml/2010/11/main" uri="{B97F6D7D-B522-45F9-BDA1-12C45D357490}">
          <x15:cacheHierarchy aggregatedColumn="33"/>
        </ext>
      </extLst>
    </cacheHierarchy>
    <cacheHierarchy uniqueName="[Measures].[Count of IE Compatibility Indicator]" caption="Count of IE Compatibility Indicator" measure="1" displayFolder="" measureGroup="Table3" count="0" hidden="1">
      <extLst>
        <ext xmlns:x15="http://schemas.microsoft.com/office/spreadsheetml/2010/11/main" uri="{B97F6D7D-B522-45F9-BDA1-12C45D357490}">
          <x15:cacheHierarchy aggregatedColumn="33"/>
        </ext>
      </extLst>
    </cacheHierarchy>
    <cacheHierarchy uniqueName="[Measures].[Count of Gap Analysis Indicator]" caption="Count of Gap Analysis Indicator" measure="1" displayFolder="" measureGroup="Table3" count="0" hidden="1">
      <extLst>
        <ext xmlns:x15="http://schemas.microsoft.com/office/spreadsheetml/2010/11/main" uri="{B97F6D7D-B522-45F9-BDA1-12C45D357490}">
          <x15:cacheHierarchy aggregatedColumn="31"/>
        </ext>
      </extLst>
    </cacheHierarchy>
    <cacheHierarchy uniqueName="[Measures].[Sum of State Machine Compatibility Indicator]" caption="Sum of State Machine Compatibility Indicator" measure="1" displayFolder="" measureGroup="Table3" count="0" hidden="1">
      <extLst>
        <ext xmlns:x15="http://schemas.microsoft.com/office/spreadsheetml/2010/11/main" uri="{B97F6D7D-B522-45F9-BDA1-12C45D357490}">
          <x15:cacheHierarchy aggregatedColumn="34"/>
        </ext>
      </extLst>
    </cacheHierarchy>
    <cacheHierarchy uniqueName="[Measures].[Count of State Machine Compatibility Indicator]" caption="Count of State Machine Compatibility Indicator" measure="1" displayFolder="" measureGroup="Table3" count="0" hidden="1">
      <extLst>
        <ext xmlns:x15="http://schemas.microsoft.com/office/spreadsheetml/2010/11/main" uri="{B97F6D7D-B522-45F9-BDA1-12C45D357490}">
          <x15:cacheHierarchy aggregatedColumn="34"/>
        </ext>
      </extLst>
    </cacheHierarchy>
    <cacheHierarchy uniqueName="[Measures].[Count of AES Scenario]" caption="Count of AES Scenario" measure="1" displayFolder="" measureGroup="Table3" count="0" hidden="1">
      <extLst>
        <ext xmlns:x15="http://schemas.microsoft.com/office/spreadsheetml/2010/11/main" uri="{B97F6D7D-B522-45F9-BDA1-12C45D357490}">
          <x15:cacheHierarchy aggregatedColumn="26"/>
        </ext>
      </extLst>
    </cacheHierarchy>
    <cacheHierarchy uniqueName="[Measures].[Distinct Count of AES Scenario]" caption="Distinct Count of AES Scenario" measure="1" displayFolder="" measureGroup="Table3" count="0" hidden="1">
      <extLst>
        <ext xmlns:x15="http://schemas.microsoft.com/office/spreadsheetml/2010/11/main" uri="{B97F6D7D-B522-45F9-BDA1-12C45D357490}">
          <x15:cacheHierarchy aggregatedColumn="26"/>
        </ext>
      </extLst>
    </cacheHierarchy>
    <cacheHierarchy uniqueName="[Measures].[Count of Full Ref]" caption="Count of Full Ref" measure="1" displayFolder="" measureGroup="Table13" count="0" oneField="1" hidden="1">
      <fieldsUsage count="1">
        <fieldUsage x="4"/>
      </fieldsUsage>
      <extLst>
        <ext xmlns:x15="http://schemas.microsoft.com/office/spreadsheetml/2010/11/main" uri="{B97F6D7D-B522-45F9-BDA1-12C45D357490}">
          <x15:cacheHierarchy aggregatedColumn="13"/>
        </ext>
      </extLst>
    </cacheHierarchy>
    <cacheHierarchy uniqueName="[Measures].[Distinct Count of Full Ref]" caption="Distinct Count of Full Ref" measure="1" displayFolder="" measureGroup="Table13" count="0" oneField="1" hidden="1">
      <fieldsUsage count="1">
        <fieldUsage x="3"/>
      </fieldsUsage>
      <extLst>
        <ext xmlns:x15="http://schemas.microsoft.com/office/spreadsheetml/2010/11/main" uri="{B97F6D7D-B522-45F9-BDA1-12C45D357490}">
          <x15:cacheHierarchy aggregatedColumn="13"/>
        </ext>
      </extLst>
    </cacheHierarchy>
    <cacheHierarchy uniqueName="[Measures].[Count of Resolution for State Machine]" caption="Count of Resolution for State Machine" measure="1" displayFolder="" measureGroup="Table3" count="0" hidden="1">
      <extLst>
        <ext xmlns:x15="http://schemas.microsoft.com/office/spreadsheetml/2010/11/main" uri="{B97F6D7D-B522-45F9-BDA1-12C45D357490}">
          <x15:cacheHierarchy aggregatedColumn="37"/>
        </ext>
      </extLst>
    </cacheHierarchy>
    <cacheHierarchy uniqueName="[Measures].[Sum of Transition Analysis Outcome]" caption="Sum of Transition Analysis Outcome" measure="1" displayFolder="" measureGroup="Table3" count="0" hidden="1">
      <extLst>
        <ext xmlns:x15="http://schemas.microsoft.com/office/spreadsheetml/2010/11/main" uri="{B97F6D7D-B522-45F9-BDA1-12C45D357490}">
          <x15:cacheHierarchy aggregatedColumn="30"/>
        </ext>
      </extLst>
    </cacheHierarchy>
  </cacheHierarchies>
  <kpis count="0"/>
  <dimensions count="4">
    <dimension measure="1" name="Measures" uniqueName="[Measures]" caption="Measures"/>
    <dimension name="Table1" uniqueName="[Table1]" caption="Table1"/>
    <dimension name="Table13" uniqueName="[Table13]" caption="Table13"/>
    <dimension name="Table3" uniqueName="[Table3]" caption="Table3"/>
  </dimensions>
  <measureGroups count="3">
    <measureGroup name="Table1" caption="Table1"/>
    <measureGroup name="Table13" caption="Table13"/>
    <measureGroup name="Table3" caption="Table3"/>
  </measureGroups>
  <maps count="5">
    <map measureGroup="0" dimension="1"/>
    <map measureGroup="1" dimension="2"/>
    <map measureGroup="2" dimension="1"/>
    <map measureGroup="2" dimension="2"/>
    <map measureGroup="2" dimension="3"/>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SD" refreshedDate="45133.633048379626" backgroundQuery="1" createdVersion="6" refreshedVersion="8" minRefreshableVersion="3" recordCount="0" supportSubquery="1" supportAdvancedDrill="1" xr:uid="{9BB691DC-3A90-4514-BC26-2472B461272F}">
  <cacheSource type="external" connectionId="1"/>
  <cacheFields count="4">
    <cacheField name="[Table3].[Gap Analysis Indicator].[Gap Analysis Indicator]" caption="Gap Analysis Indicator" numFmtId="0" hierarchy="31" level="1">
      <sharedItems containsSemiMixedTypes="0" containsNonDate="0" containsString="0"/>
    </cacheField>
    <cacheField name="[Table3].[AES Scenario].[AES Scenario]" caption="AES Scenario" numFmtId="0" hierarchy="26" level="1">
      <sharedItems containsBlank="1" count="5">
        <m/>
        <s v="AES/EXP/EXP/E-EXP-EXP-A-001 Control at Export with release for Export (Standard declaration)"/>
        <s v="AES/EXP/EXP/E-EXP-EXP-A-002 Control at Export with release for Export refused"/>
        <s v="AES/EXS/INV/E-EXS-INV-A-001 Invalidation requested by Trader"/>
        <s v="AES/EXS/INV/E-EXS-INV-E-001 Invalidation requested by Trader refused"/>
      </sharedItems>
      <extLst>
        <ext xmlns:x15="http://schemas.microsoft.com/office/spreadsheetml/2010/11/main" uri="{4F2E5C28-24EA-4eb8-9CBF-B6C8F9C3D259}">
          <x15:cachedUniqueNames>
            <x15:cachedUniqueName index="0" name="[Table3].[AES Scenario].&amp;"/>
            <x15:cachedUniqueName index="1" name="[Table3].[AES Scenario].&amp;[AES/EXP/EXP/E-EXP-EXP-A-001 Control at Export with release for Export (Standard declaration)]"/>
            <x15:cachedUniqueName index="2" name="[Table3].[AES Scenario].&amp;[AES/EXP/EXP/E-EXP-EXP-A-002 Control at Export with release for Export refused]"/>
            <x15:cachedUniqueName index="3" name="[Table3].[AES Scenario].&amp;[AES/EXS/INV/E-EXS-INV-A-001 Invalidation requested by Trader]"/>
            <x15:cachedUniqueName index="4" name="[Table3].[AES Scenario].&amp;[AES/EXS/INV/E-EXS-INV-E-001 Invalidation requested by Trader refused]"/>
          </x15:cachedUniqueNames>
        </ext>
      </extLst>
    </cacheField>
    <cacheField name="[Table3].[ECSP2 Scenario].[ECSP2 Scenario]" caption="ECSP2 Scenario" numFmtId="0" hierarchy="28" level="1">
      <sharedItems containsBlank="1" count="8">
        <s v="ECSP2/EXP/ENQ/Follow-Up with exit resumed"/>
        <s v="ECSP2/EXP/ENQ/Follow-Up with negative response"/>
        <s v="ECSP2/EXP/EXP/Manual Closure at Export based on alternative proof"/>
        <s v="ECSP2/EXP/EXP/Control at Export with release for Export (Simplified procedure)"/>
        <s v="ECSP2/EXP/EXP/Control at Export with release for Export refused (Simplified procedure)"/>
        <s v="ECSP2/EXP/EXP/Release request accepted and release for Export"/>
        <s v="ECSP2/EXP/EXP/Second Release request accepted"/>
        <m/>
      </sharedItems>
      <extLst>
        <ext xmlns:x15="http://schemas.microsoft.com/office/spreadsheetml/2010/11/main" uri="{4F2E5C28-24EA-4eb8-9CBF-B6C8F9C3D259}">
          <x15:cachedUniqueNames>
            <x15:cachedUniqueName index="0" name="[Table3].[ECSP2 Scenario].&amp;[ECSP2/EXP/ENQ/Follow-Up with exit resumed]"/>
            <x15:cachedUniqueName index="1" name="[Table3].[ECSP2 Scenario].&amp;[ECSP2/EXP/ENQ/Follow-Up with negative response]"/>
            <x15:cachedUniqueName index="2" name="[Table3].[ECSP2 Scenario].&amp;[ECSP2/EXP/EXP/Manual Closure at Export based on alternative proof]"/>
            <x15:cachedUniqueName index="3" name="[Table3].[ECSP2 Scenario].&amp;[ECSP2/EXP/EXP/Control at Export with release for Export (Simplified procedure)]"/>
            <x15:cachedUniqueName index="4" name="[Table3].[ECSP2 Scenario].&amp;[ECSP2/EXP/EXP/Control at Export with release for Export refused (Simplified procedure)]"/>
            <x15:cachedUniqueName index="5" name="[Table3].[ECSP2 Scenario].&amp;[ECSP2/EXP/EXP/Release request accepted and release for Export]"/>
            <x15:cachedUniqueName index="6" name="[Table3].[ECSP2 Scenario].&amp;[ECSP2/EXP/EXP/Second Release request accepted]"/>
            <x15:cachedUniqueName index="7" name="[Table3].[ECSP2 Scenario].&amp;"/>
          </x15:cachedUniqueNames>
        </ext>
      </extLst>
    </cacheField>
    <cacheField name="[Table3].[AES L2-L3 Group].[AES L2-L3 Group]" caption="AES L2-L3 Group" numFmtId="0" hierarchy="27" level="1">
      <sharedItems count="3">
        <s v=""/>
        <s v="E-EXP-EXP"/>
        <s v="E-EXS-INV"/>
      </sharedItems>
      <extLst>
        <ext xmlns:x15="http://schemas.microsoft.com/office/spreadsheetml/2010/11/main" uri="{4F2E5C28-24EA-4eb8-9CBF-B6C8F9C3D259}">
          <x15:cachedUniqueNames>
            <x15:cachedUniqueName index="0" name="[Table3].[AES L2-L3 Group].&amp;[]"/>
            <x15:cachedUniqueName index="1" name="[Table3].[AES L2-L3 Group].&amp;[E-EXP-EXP]"/>
            <x15:cachedUniqueName index="2" name="[Table3].[AES L2-L3 Group].&amp;[E-EXS-INV]"/>
          </x15:cachedUniqueNames>
        </ext>
      </extLst>
    </cacheField>
  </cacheFields>
  <cacheHierarchies count="73">
    <cacheHierarchy uniqueName="[Table1].[Full Ref]" caption="Full Ref" attribute="1" defaultMemberUniqueName="[Table1].[Full Ref].[All]" allUniqueName="[Table1].[Full Ref].[All]" dimensionUniqueName="[Table1]" displayFolder="" count="0" memberValueDatatype="130" unbalanced="0"/>
    <cacheHierarchy uniqueName="[Table1].[L0]" caption="L0" attribute="1" defaultMemberUniqueName="[Table1].[L0].[All]" allUniqueName="[Table1].[L0].[All]" dimensionUniqueName="[Table1]" displayFolder="" count="0" memberValueDatatype="130" unbalanced="0"/>
    <cacheHierarchy uniqueName="[Table1].[L1 - ID]" caption="L1 - ID" attribute="1" defaultMemberUniqueName="[Table1].[L1 - ID].[All]" allUniqueName="[Table1].[L1 - ID].[All]" dimensionUniqueName="[Table1]" displayFolder="" count="0" memberValueDatatype="130" unbalanced="0"/>
    <cacheHierarchy uniqueName="[Table1].[L1 - Descr]" caption="L1 - Descr" attribute="1" defaultMemberUniqueName="[Table1].[L1 - Descr].[All]" allUniqueName="[Table1].[L1 - Descr].[All]" dimensionUniqueName="[Table1]" displayFolder="" count="0" memberValueDatatype="130" unbalanced="0"/>
    <cacheHierarchy uniqueName="[Table1].[L1 - Code]" caption="L1 - Code" attribute="1" defaultMemberUniqueName="[Table1].[L1 - Code].[All]" allUniqueName="[Table1].[L1 - Code].[All]" dimensionUniqueName="[Table1]" displayFolder="" count="0" memberValueDatatype="130" unbalanced="0"/>
    <cacheHierarchy uniqueName="[Table1].[L2 - ID]" caption="L2 - ID" attribute="1" defaultMemberUniqueName="[Table1].[L2 - ID].[All]" allUniqueName="[Table1].[L2 - ID].[All]" dimensionUniqueName="[Table1]" displayFolder="" count="0" memberValueDatatype="130" unbalanced="0"/>
    <cacheHierarchy uniqueName="[Table1].[L2 - Descr]" caption="L2 - Descr" attribute="1" defaultMemberUniqueName="[Table1].[L2 - Descr].[All]" allUniqueName="[Table1].[L2 - Descr].[All]" dimensionUniqueName="[Table1]" displayFolder="" count="0" memberValueDatatype="130" unbalanced="0"/>
    <cacheHierarchy uniqueName="[Table1].[L2 - Code]" caption="L2 - Code" attribute="1" defaultMemberUniqueName="[Table1].[L2 - Code].[All]" allUniqueName="[Table1].[L2 - Code].[All]" dimensionUniqueName="[Table1]" displayFolder="" count="0" memberValueDatatype="130" unbalanced="0"/>
    <cacheHierarchy uniqueName="[Table1].[L3 - ID]" caption="L3 - ID" attribute="1" defaultMemberUniqueName="[Table1].[L3 - ID].[All]" allUniqueName="[Table1].[L3 - ID].[All]" dimensionUniqueName="[Table1]" displayFolder="" count="0" memberValueDatatype="130" unbalanced="0"/>
    <cacheHierarchy uniqueName="[Table1].[L3 - Descr]" caption="L3 - Descr" attribute="1" defaultMemberUniqueName="[Table1].[L3 - Descr].[All]" allUniqueName="[Table1].[L3 - Descr].[All]" dimensionUniqueName="[Table1]" displayFolder="" count="0" memberValueDatatype="130" unbalanced="0"/>
    <cacheHierarchy uniqueName="[Table1].[L3 - Code]" caption="L3 - Code" attribute="1" defaultMemberUniqueName="[Table1].[L3 - Code].[All]" allUniqueName="[Table1].[L3 - Code].[All]" dimensionUniqueName="[Table1]" displayFolder="" count="0" memberValueDatatype="130" unbalanced="0"/>
    <cacheHierarchy uniqueName="[Table1].[L2-L3 Code]" caption="L2-L3 Code" attribute="1" defaultMemberUniqueName="[Table1].[L2-L3 Code].[All]" allUniqueName="[Table1].[L2-L3 Code].[All]" dimensionUniqueName="[Table1]" displayFolder="" count="0" memberValueDatatype="130" unbalanced="0"/>
    <cacheHierarchy uniqueName="[Table1].[L2 - Alias]" caption="L2 - Alias" attribute="1" defaultMemberUniqueName="[Table1].[L2 - Alias].[All]" allUniqueName="[Table1].[L2 - Alias].[All]" dimensionUniqueName="[Table1]" displayFolder="" count="0" memberValueDatatype="130" unbalanced="0"/>
    <cacheHierarchy uniqueName="[Table13].[Full Ref]" caption="Full Ref" attribute="1" defaultMemberUniqueName="[Table13].[Full Ref].[All]" allUniqueName="[Table13].[Full Ref].[All]" dimensionUniqueName="[Table13]" displayFolder="" count="0" memberValueDatatype="130" unbalanced="0"/>
    <cacheHierarchy uniqueName="[Table13].[L0]" caption="L0" attribute="1" defaultMemberUniqueName="[Table13].[L0].[All]" allUniqueName="[Table13].[L0].[All]" dimensionUniqueName="[Table13]" displayFolder="" count="0" memberValueDatatype="130" unbalanced="0"/>
    <cacheHierarchy uniqueName="[Table13].[L1 - ID]" caption="L1 - ID" attribute="1" defaultMemberUniqueName="[Table13].[L1 - ID].[All]" allUniqueName="[Table13].[L1 - ID].[All]" dimensionUniqueName="[Table13]" displayFolder="" count="0" memberValueDatatype="130" unbalanced="0"/>
    <cacheHierarchy uniqueName="[Table13].[L1 - Descr]" caption="L1 - Descr" attribute="1" defaultMemberUniqueName="[Table13].[L1 - Descr].[All]" allUniqueName="[Table13].[L1 - Descr].[All]" dimensionUniqueName="[Table13]" displayFolder="" count="0" memberValueDatatype="130" unbalanced="0"/>
    <cacheHierarchy uniqueName="[Table13].[L1 - Code]" caption="L1 - Code" attribute="1" defaultMemberUniqueName="[Table13].[L1 - Code].[All]" allUniqueName="[Table13].[L1 - Code].[All]" dimensionUniqueName="[Table13]" displayFolder="" count="0" memberValueDatatype="130" unbalanced="0"/>
    <cacheHierarchy uniqueName="[Table13].[L2 - ID]" caption="L2 - ID" attribute="1" defaultMemberUniqueName="[Table13].[L2 - ID].[All]" allUniqueName="[Table13].[L2 - ID].[All]" dimensionUniqueName="[Table13]" displayFolder="" count="0" memberValueDatatype="130" unbalanced="0"/>
    <cacheHierarchy uniqueName="[Table13].[L2 - Descr]" caption="L2 - Descr" attribute="1" defaultMemberUniqueName="[Table13].[L2 - Descr].[All]" allUniqueName="[Table13].[L2 - Descr].[All]" dimensionUniqueName="[Table13]" displayFolder="" count="0" memberValueDatatype="130" unbalanced="0"/>
    <cacheHierarchy uniqueName="[Table13].[L2 - Code]" caption="L2 - Code" attribute="1" defaultMemberUniqueName="[Table13].[L2 - Code].[All]" allUniqueName="[Table13].[L2 - Code].[All]" dimensionUniqueName="[Table13]" displayFolder="" count="0" memberValueDatatype="130" unbalanced="0"/>
    <cacheHierarchy uniqueName="[Table13].[L3 - ID]" caption="L3 - ID" attribute="1" defaultMemberUniqueName="[Table13].[L3 - ID].[All]" allUniqueName="[Table13].[L3 - ID].[All]" dimensionUniqueName="[Table13]" displayFolder="" count="0" memberValueDatatype="130" unbalanced="0"/>
    <cacheHierarchy uniqueName="[Table13].[L3 - Descr]" caption="L3 - Descr" attribute="1" defaultMemberUniqueName="[Table13].[L3 - Descr].[All]" allUniqueName="[Table13].[L3 - Descr].[All]" dimensionUniqueName="[Table13]" displayFolder="" count="0" memberValueDatatype="130" unbalanced="0"/>
    <cacheHierarchy uniqueName="[Table13].[L3 - Code]" caption="L3 - Code" attribute="1" defaultMemberUniqueName="[Table13].[L3 - Code].[All]" allUniqueName="[Table13].[L3 - Code].[All]" dimensionUniqueName="[Table13]" displayFolder="" count="0" memberValueDatatype="130" unbalanced="0"/>
    <cacheHierarchy uniqueName="[Table13].[L2-L3 Code]" caption="L2-L3 Code" attribute="1" defaultMemberUniqueName="[Table13].[L2-L3 Code].[All]" allUniqueName="[Table13].[L2-L3 Code].[All]" dimensionUniqueName="[Table13]" displayFolder="" count="0" memberValueDatatype="130" unbalanced="0"/>
    <cacheHierarchy uniqueName="[Table13].[L2 - Alias]" caption="L2 - Alias" attribute="1" defaultMemberUniqueName="[Table13].[L2 - Alias].[All]" allUniqueName="[Table13].[L2 - Alias].[All]" dimensionUniqueName="[Table13]" displayFolder="" count="0" memberValueDatatype="130" unbalanced="0"/>
    <cacheHierarchy uniqueName="[Table3].[AES Scenario]" caption="AES Scenario" attribute="1" defaultMemberUniqueName="[Table3].[AES Scenario].[All]" allUniqueName="[Table3].[AES Scenario].[All]" dimensionUniqueName="[Table3]" displayFolder="" count="2" memberValueDatatype="130" unbalanced="0">
      <fieldsUsage count="2">
        <fieldUsage x="-1"/>
        <fieldUsage x="1"/>
      </fieldsUsage>
    </cacheHierarchy>
    <cacheHierarchy uniqueName="[Table3].[AES L2-L3 Group]" caption="AES L2-L3 Group" attribute="1" defaultMemberUniqueName="[Table3].[AES L2-L3 Group].[All]" allUniqueName="[Table3].[AES L2-L3 Group].[All]" dimensionUniqueName="[Table3]" displayFolder="" count="2" memberValueDatatype="130" unbalanced="0">
      <fieldsUsage count="2">
        <fieldUsage x="-1"/>
        <fieldUsage x="3"/>
      </fieldsUsage>
    </cacheHierarchy>
    <cacheHierarchy uniqueName="[Table3].[ECSP2 Scenario]" caption="ECSP2 Scenario" attribute="1" defaultMemberUniqueName="[Table3].[ECSP2 Scenario].[All]" allUniqueName="[Table3].[ECSP2 Scenario].[All]" dimensionUniqueName="[Table3]" displayFolder="" count="2" memberValueDatatype="130" unbalanced="0">
      <fieldsUsage count="2">
        <fieldUsage x="-1"/>
        <fieldUsage x="2"/>
      </fieldsUsage>
    </cacheHierarchy>
    <cacheHierarchy uniqueName="[Table3].[ECSP2 L2-L3 Group]" caption="ECSP2 L2-L3 Group" attribute="1" defaultMemberUniqueName="[Table3].[ECSP2 L2-L3 Group].[All]" allUniqueName="[Table3].[ECSP2 L2-L3 Group].[All]" dimensionUniqueName="[Table3]" displayFolder="" count="0" memberValueDatatype="130" unbalanced="0"/>
    <cacheHierarchy uniqueName="[Table3].[Transition Analysis Outcome]" caption="Transition Analysis Outcome" attribute="1" defaultMemberUniqueName="[Table3].[Transition Analysis Outcome].[All]" allUniqueName="[Table3].[Transition Analysis Outcome].[All]" dimensionUniqueName="[Table3]" displayFolder="" count="0" memberValueDatatype="20" unbalanced="0"/>
    <cacheHierarchy uniqueName="[Table3].[Gap Analysis Indicator]" caption="Gap Analysis Indicator" attribute="1" defaultMemberUniqueName="[Table3].[Gap Analysis Indicator].[All]" allUniqueName="[Table3].[Gap Analysis Indicator].[All]" dimensionUniqueName="[Table3]" displayFolder="" count="2" memberValueDatatype="20" unbalanced="0">
      <fieldsUsage count="2">
        <fieldUsage x="-1"/>
        <fieldUsage x="0"/>
      </fieldsUsage>
    </cacheHierarchy>
    <cacheHierarchy uniqueName="[Table3].[Compatibility Assessment]" caption="Compatibility Assessment" attribute="1" defaultMemberUniqueName="[Table3].[Compatibility Assessment].[All]" allUniqueName="[Table3].[Compatibility Assessment].[All]" dimensionUniqueName="[Table3]" displayFolder="" count="0" memberValueDatatype="20" unbalanced="0"/>
    <cacheHierarchy uniqueName="[Table3].[IE Compatibility Indicator]" caption="IE Compatibility Indicator" attribute="1" defaultMemberUniqueName="[Table3].[IE Compatibility Indicator].[All]" allUniqueName="[Table3].[IE Compatibility Indicator].[All]" dimensionUniqueName="[Table3]" displayFolder="" count="0" memberValueDatatype="20" unbalanced="0"/>
    <cacheHierarchy uniqueName="[Table3].[State Machine Compatibility Indicator]" caption="State Machine Compatibility Indicator" attribute="1" defaultMemberUniqueName="[Table3].[State Machine Compatibility Indicator].[All]" allUniqueName="[Table3].[State Machine Compatibility Indicator].[All]" dimensionUniqueName="[Table3]" displayFolder="" count="0" memberValueDatatype="20" unbalanced="0"/>
    <cacheHierarchy uniqueName="[Table3].[Transition Conflict Explanation and other Remarks]" caption="Transition Conflict Explanation and other Remarks" attribute="1" defaultMemberUniqueName="[Table3].[Transition Conflict Explanation and other Remarks].[All]" allUniqueName="[Table3].[Transition Conflict Explanation and other Remarks].[All]" dimensionUniqueName="[Table3]" displayFolder="" count="0" memberValueDatatype="130" unbalanced="0"/>
    <cacheHierarchy uniqueName="[Table3].[Precondition for use in AES]" caption="Precondition for use in AES" attribute="1" defaultMemberUniqueName="[Table3].[Precondition for use in AES].[All]" allUniqueName="[Table3].[Precondition for use in AES].[All]" dimensionUniqueName="[Table3]" displayFolder="" count="0" memberValueDatatype="130" unbalanced="0"/>
    <cacheHierarchy uniqueName="[Table3].[Resolution for State Machine]" caption="Resolution for State Machine" attribute="1" defaultMemberUniqueName="[Table3].[Resolution for State Machine].[All]" allUniqueName="[Table3].[Resolution for State Machine].[All]" dimensionUniqueName="[Table3]" displayFolder="" count="0" memberValueDatatype="130" unbalanced="0"/>
    <cacheHierarchy uniqueName="[Table3].[Resolution for CD Exchanges]" caption="Resolution for CD Exchanges" attribute="1" defaultMemberUniqueName="[Table3].[Resolution for CD Exchanges].[All]" allUniqueName="[Table3].[Resolution for CD Exchanges].[All]" dimensionUniqueName="[Table3]" displayFolder="" count="0" memberValueDatatype="130" unbalanced="0"/>
    <cacheHierarchy uniqueName="[Table3].[Remark for ED exchanges]" caption="Remark for ED exchanges" attribute="1" defaultMemberUniqueName="[Table3].[Remark for ED exchanges].[All]" allUniqueName="[Table3].[Remark for ED exchanges].[All]" dimensionUniqueName="[Table3]" displayFolder="" count="0" memberValueDatatype="130" unbalanced="0"/>
    <cacheHierarchy uniqueName="[Table3].[Reference to Transitional Scenario]" caption="Reference to Transitional Scenario" attribute="1" defaultMemberUniqueName="[Table3].[Reference to Transitional Scenario].[All]" allUniqueName="[Table3].[Reference to Transitional Scenario].[All]" dimensionUniqueName="[Table3]" displayFolder="" count="0" memberValueDatatype="130" unbalanced="0"/>
    <cacheHierarchy uniqueName="[Table3].[Scenario Key]" caption="Scenario Key" attribute="1" defaultMemberUniqueName="[Table3].[Scenario Key].[All]" allUniqueName="[Table3].[Scenario Key].[All]" dimensionUniqueName="[Table3]" displayFolder="" count="0" memberValueDatatype="130" unbalanced="0"/>
    <cacheHierarchy uniqueName="[Measures].[Scenario Keys]" caption="Scenario Keys" measure="1" displayFolder="" measureGroup="Table3" count="0"/>
    <cacheHierarchy uniqueName="[Measures].[IE Compatibility Indicators]" caption="IE Compatibility Indicators" measure="1" displayFolder="" measureGroup="Table3" count="0"/>
    <cacheHierarchy uniqueName="[Measures].[Gap Analysis Indicators]" caption="Gap Analysis Indicators" measure="1" displayFolder="" measureGroup="Table3" count="0"/>
    <cacheHierarchy uniqueName="[Measures].[ECS-P2 Scenario]" caption="ECS-P2 Scenario" measure="1" displayFolder="" measureGroup="Table3" count="0"/>
    <cacheHierarchy uniqueName="[Measures].[L2-L3Codes]" caption="L2-L3Codes" measure="1" displayFolder="" measureGroup="Table13" count="0"/>
    <cacheHierarchy uniqueName="[Measures].[__XL_Count Table3]" caption="__XL_Count Table3" measure="1" displayFolder="" measureGroup="Table3" count="0" hidden="1"/>
    <cacheHierarchy uniqueName="[Measures].[__XL_Count Table1]" caption="__XL_Count Table1" measure="1" displayFolder="" measureGroup="Table1" count="0" hidden="1"/>
    <cacheHierarchy uniqueName="[Measures].[__XL_Count Table13]" caption="__XL_Count Table13" measure="1" displayFolder="" measureGroup="Table13" count="0" hidden="1"/>
    <cacheHierarchy uniqueName="[Measures].[__No measures defined]" caption="__No measures defined" measure="1" displayFolder="" count="0" hidden="1"/>
    <cacheHierarchy uniqueName="[Measures].[Count of L2 - Code]" caption="Count of L2 - Code" measure="1" displayFolder="" measureGroup="Table1" count="0" hidden="1">
      <extLst>
        <ext xmlns:x15="http://schemas.microsoft.com/office/spreadsheetml/2010/11/main" uri="{B97F6D7D-B522-45F9-BDA1-12C45D357490}">
          <x15:cacheHierarchy aggregatedColumn="7"/>
        </ext>
      </extLst>
    </cacheHierarchy>
    <cacheHierarchy uniqueName="[Measures].[Count of L3 - Descr]" caption="Count of L3 - Descr" measure="1" displayFolder="" measureGroup="Table1" count="0" hidden="1">
      <extLst>
        <ext xmlns:x15="http://schemas.microsoft.com/office/spreadsheetml/2010/11/main" uri="{B97F6D7D-B522-45F9-BDA1-12C45D357490}">
          <x15:cacheHierarchy aggregatedColumn="9"/>
        </ext>
      </extLst>
    </cacheHierarchy>
    <cacheHierarchy uniqueName="[Measures].[Count of L3 - Descr 2]" caption="Count of L3 - Descr 2" measure="1" displayFolder="" measureGroup="Table13" count="0" hidden="1">
      <extLst>
        <ext xmlns:x15="http://schemas.microsoft.com/office/spreadsheetml/2010/11/main" uri="{B97F6D7D-B522-45F9-BDA1-12C45D357490}">
          <x15:cacheHierarchy aggregatedColumn="22"/>
        </ext>
      </extLst>
    </cacheHierarchy>
    <cacheHierarchy uniqueName="[Measures].[Count of L0]" caption="Count of L0" measure="1" displayFolder="" measureGroup="Table13" count="0" hidden="1">
      <extLst>
        <ext xmlns:x15="http://schemas.microsoft.com/office/spreadsheetml/2010/11/main" uri="{B97F6D7D-B522-45F9-BDA1-12C45D357490}">
          <x15:cacheHierarchy aggregatedColumn="14"/>
        </ext>
      </extLst>
    </cacheHierarchy>
    <cacheHierarchy uniqueName="[Measures].[Count of L0 2]" caption="Count of L0 2" measure="1" displayFolder="" measureGroup="Table1" count="0" hidden="1">
      <extLst>
        <ext xmlns:x15="http://schemas.microsoft.com/office/spreadsheetml/2010/11/main" uri="{B97F6D7D-B522-45F9-BDA1-12C45D357490}">
          <x15:cacheHierarchy aggregatedColumn="1"/>
        </ext>
      </extLst>
    </cacheHierarchy>
    <cacheHierarchy uniqueName="[Measures].[Count of Scenario Key]" caption="Count of Scenario Key" measure="1" displayFolder="" measureGroup="Table3" count="0" hidden="1">
      <extLst>
        <ext xmlns:x15="http://schemas.microsoft.com/office/spreadsheetml/2010/11/main" uri="{B97F6D7D-B522-45F9-BDA1-12C45D357490}">
          <x15:cacheHierarchy aggregatedColumn="41"/>
        </ext>
      </extLst>
    </cacheHierarchy>
    <cacheHierarchy uniqueName="[Measures].[Sum of IE Compatibility Indicator]" caption="Sum of IE Compatibility Indicator" measure="1" displayFolder="" measureGroup="Table3" count="0" hidden="1">
      <extLst>
        <ext xmlns:x15="http://schemas.microsoft.com/office/spreadsheetml/2010/11/main" uri="{B97F6D7D-B522-45F9-BDA1-12C45D357490}">
          <x15:cacheHierarchy aggregatedColumn="33"/>
        </ext>
      </extLst>
    </cacheHierarchy>
    <cacheHierarchy uniqueName="[Measures].[Var of IE Compatibility Indicator]" caption="Var of IE Compatibility Indicator" measure="1" displayFolder="" measureGroup="Table3" count="0" hidden="1">
      <extLst>
        <ext xmlns:x15="http://schemas.microsoft.com/office/spreadsheetml/2010/11/main" uri="{B97F6D7D-B522-45F9-BDA1-12C45D357490}">
          <x15:cacheHierarchy aggregatedColumn="33"/>
        </ext>
      </extLst>
    </cacheHierarchy>
    <cacheHierarchy uniqueName="[Measures].[Sum of Gap Analysis Indicator]" caption="Sum of Gap Analysis Indicator" measure="1" displayFolder="" measureGroup="Table3" count="0" hidden="1">
      <extLst>
        <ext xmlns:x15="http://schemas.microsoft.com/office/spreadsheetml/2010/11/main" uri="{B97F6D7D-B522-45F9-BDA1-12C45D357490}">
          <x15:cacheHierarchy aggregatedColumn="31"/>
        </ext>
      </extLst>
    </cacheHierarchy>
    <cacheHierarchy uniqueName="[Measures].[Distinct Count of Gap Analysis Indicator]" caption="Distinct Count of Gap Analysis Indicator" measure="1" displayFolder="" measureGroup="Table3" count="0" hidden="1">
      <extLst>
        <ext xmlns:x15="http://schemas.microsoft.com/office/spreadsheetml/2010/11/main" uri="{B97F6D7D-B522-45F9-BDA1-12C45D357490}">
          <x15:cacheHierarchy aggregatedColumn="31"/>
        </ext>
      </extLst>
    </cacheHierarchy>
    <cacheHierarchy uniqueName="[Measures].[Var of Gap Analysis Indicator]" caption="Var of Gap Analysis Indicator" measure="1" displayFolder="" measureGroup="Table3" count="0" hidden="1">
      <extLst>
        <ext xmlns:x15="http://schemas.microsoft.com/office/spreadsheetml/2010/11/main" uri="{B97F6D7D-B522-45F9-BDA1-12C45D357490}">
          <x15:cacheHierarchy aggregatedColumn="31"/>
        </ext>
      </extLst>
    </cacheHierarchy>
    <cacheHierarchy uniqueName="[Measures].[Distinct Count of IE Compatibility Indicator]" caption="Distinct Count of IE Compatibility Indicator" measure="1" displayFolder="" measureGroup="Table3" count="0" hidden="1">
      <extLst>
        <ext xmlns:x15="http://schemas.microsoft.com/office/spreadsheetml/2010/11/main" uri="{B97F6D7D-B522-45F9-BDA1-12C45D357490}">
          <x15:cacheHierarchy aggregatedColumn="33"/>
        </ext>
      </extLst>
    </cacheHierarchy>
    <cacheHierarchy uniqueName="[Measures].[Count of IE Compatibility Indicator]" caption="Count of IE Compatibility Indicator" measure="1" displayFolder="" measureGroup="Table3" count="0" hidden="1">
      <extLst>
        <ext xmlns:x15="http://schemas.microsoft.com/office/spreadsheetml/2010/11/main" uri="{B97F6D7D-B522-45F9-BDA1-12C45D357490}">
          <x15:cacheHierarchy aggregatedColumn="33"/>
        </ext>
      </extLst>
    </cacheHierarchy>
    <cacheHierarchy uniqueName="[Measures].[Count of Gap Analysis Indicator]" caption="Count of Gap Analysis Indicator" measure="1" displayFolder="" measureGroup="Table3" count="0" hidden="1">
      <extLst>
        <ext xmlns:x15="http://schemas.microsoft.com/office/spreadsheetml/2010/11/main" uri="{B97F6D7D-B522-45F9-BDA1-12C45D357490}">
          <x15:cacheHierarchy aggregatedColumn="31"/>
        </ext>
      </extLst>
    </cacheHierarchy>
    <cacheHierarchy uniqueName="[Measures].[Sum of State Machine Compatibility Indicator]" caption="Sum of State Machine Compatibility Indicator" measure="1" displayFolder="" measureGroup="Table3" count="0" hidden="1">
      <extLst>
        <ext xmlns:x15="http://schemas.microsoft.com/office/spreadsheetml/2010/11/main" uri="{B97F6D7D-B522-45F9-BDA1-12C45D357490}">
          <x15:cacheHierarchy aggregatedColumn="34"/>
        </ext>
      </extLst>
    </cacheHierarchy>
    <cacheHierarchy uniqueName="[Measures].[Count of State Machine Compatibility Indicator]" caption="Count of State Machine Compatibility Indicator" measure="1" displayFolder="" measureGroup="Table3" count="0" hidden="1">
      <extLst>
        <ext xmlns:x15="http://schemas.microsoft.com/office/spreadsheetml/2010/11/main" uri="{B97F6D7D-B522-45F9-BDA1-12C45D357490}">
          <x15:cacheHierarchy aggregatedColumn="34"/>
        </ext>
      </extLst>
    </cacheHierarchy>
    <cacheHierarchy uniqueName="[Measures].[Count of AES Scenario]" caption="Count of AES Scenario" measure="1" displayFolder="" measureGroup="Table3" count="0" hidden="1">
      <extLst>
        <ext xmlns:x15="http://schemas.microsoft.com/office/spreadsheetml/2010/11/main" uri="{B97F6D7D-B522-45F9-BDA1-12C45D357490}">
          <x15:cacheHierarchy aggregatedColumn="26"/>
        </ext>
      </extLst>
    </cacheHierarchy>
    <cacheHierarchy uniqueName="[Measures].[Distinct Count of AES Scenario]" caption="Distinct Count of AES Scenario" measure="1" displayFolder="" measureGroup="Table3" count="0" hidden="1">
      <extLst>
        <ext xmlns:x15="http://schemas.microsoft.com/office/spreadsheetml/2010/11/main" uri="{B97F6D7D-B522-45F9-BDA1-12C45D357490}">
          <x15:cacheHierarchy aggregatedColumn="26"/>
        </ext>
      </extLst>
    </cacheHierarchy>
    <cacheHierarchy uniqueName="[Measures].[Count of Full Ref]" caption="Count of Full Ref" measure="1" displayFolder="" measureGroup="Table13" count="0" hidden="1">
      <extLst>
        <ext xmlns:x15="http://schemas.microsoft.com/office/spreadsheetml/2010/11/main" uri="{B97F6D7D-B522-45F9-BDA1-12C45D357490}">
          <x15:cacheHierarchy aggregatedColumn="13"/>
        </ext>
      </extLst>
    </cacheHierarchy>
    <cacheHierarchy uniqueName="[Measures].[Distinct Count of Full Ref]" caption="Distinct Count of Full Ref" measure="1" displayFolder="" measureGroup="Table13" count="0" hidden="1">
      <extLst>
        <ext xmlns:x15="http://schemas.microsoft.com/office/spreadsheetml/2010/11/main" uri="{B97F6D7D-B522-45F9-BDA1-12C45D357490}">
          <x15:cacheHierarchy aggregatedColumn="13"/>
        </ext>
      </extLst>
    </cacheHierarchy>
    <cacheHierarchy uniqueName="[Measures].[Count of Resolution for State Machine]" caption="Count of Resolution for State Machine" measure="1" displayFolder="" measureGroup="Table3" count="0" hidden="1">
      <extLst>
        <ext xmlns:x15="http://schemas.microsoft.com/office/spreadsheetml/2010/11/main" uri="{B97F6D7D-B522-45F9-BDA1-12C45D357490}">
          <x15:cacheHierarchy aggregatedColumn="37"/>
        </ext>
      </extLst>
    </cacheHierarchy>
    <cacheHierarchy uniqueName="[Measures].[Sum of Transition Analysis Outcome]" caption="Sum of Transition Analysis Outcome" measure="1" displayFolder="" measureGroup="Table3" count="0" hidden="1">
      <extLst>
        <ext xmlns:x15="http://schemas.microsoft.com/office/spreadsheetml/2010/11/main" uri="{B97F6D7D-B522-45F9-BDA1-12C45D357490}">
          <x15:cacheHierarchy aggregatedColumn="30"/>
        </ext>
      </extLst>
    </cacheHierarchy>
  </cacheHierarchies>
  <kpis count="0"/>
  <dimensions count="4">
    <dimension measure="1" name="Measures" uniqueName="[Measures]" caption="Measures"/>
    <dimension name="Table1" uniqueName="[Table1]" caption="Table1"/>
    <dimension name="Table13" uniqueName="[Table13]" caption="Table13"/>
    <dimension name="Table3" uniqueName="[Table3]" caption="Table3"/>
  </dimensions>
  <measureGroups count="3">
    <measureGroup name="Table1" caption="Table1"/>
    <measureGroup name="Table13" caption="Table13"/>
    <measureGroup name="Table3" caption="Table3"/>
  </measureGroups>
  <maps count="5">
    <map measureGroup="0" dimension="1"/>
    <map measureGroup="1" dimension="2"/>
    <map measureGroup="2" dimension="1"/>
    <map measureGroup="2" dimension="2"/>
    <map measureGroup="2" dimension="3"/>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SD" refreshedDate="45133.633049537035" backgroundQuery="1" createdVersion="6" refreshedVersion="8" minRefreshableVersion="3" recordCount="0" supportSubquery="1" supportAdvancedDrill="1" xr:uid="{DE3C27E5-78F2-4261-A19F-3F7EBAB8ECDC}">
  <cacheSource type="external" connectionId="1"/>
  <cacheFields count="5">
    <cacheField name="[Table3].[Gap Analysis Indicator].[Gap Analysis Indicator]" caption="Gap Analysis Indicator" numFmtId="0" hierarchy="31" level="1">
      <sharedItems containsSemiMixedTypes="0" containsString="0" containsNumber="1" containsInteger="1" minValue="1" maxValue="1" count="1">
        <n v="1"/>
      </sharedItems>
      <extLst>
        <ext xmlns:x15="http://schemas.microsoft.com/office/spreadsheetml/2010/11/main" uri="{4F2E5C28-24EA-4eb8-9CBF-B6C8F9C3D259}">
          <x15:cachedUniqueNames>
            <x15:cachedUniqueName index="0" name="[Table3].[Gap Analysis Indicator].&amp;[1]"/>
          </x15:cachedUniqueNames>
        </ext>
      </extLst>
    </cacheField>
    <cacheField name="[Measures].[Count of AES Scenario]" caption="Count of AES Scenario" numFmtId="0" hierarchy="67" level="32767"/>
    <cacheField name="[Table3].[AES Scenario].[AES Scenario]" caption="AES Scenario" numFmtId="0" hierarchy="26" level="1">
      <sharedItems count="44">
        <s v="AES/EXP/CFL/E-EXP-CFL-M-001 Core flow"/>
        <s v="AES/EXP/DIV/E-EXP-DIV-A-001 International Diversion Rejected"/>
        <s v="AES/EXP/DIV/E-EXP-DIV-M-001 International Diversion Accepted"/>
        <s v="AES/EXP/EMS/E-EXP-EMS-A-001 Status request/response with release for exit"/>
        <s v="AES/EXP/EMS/E-EXP-EMS-A-002 AER missing"/>
        <s v="AES/EXP/EMS/E-EXP-EMS-M-001 Status request/response"/>
        <s v="AES/EXP/EXP/E-EXP-EXP-A-001 Control at Export with release for Export (Standard declaration)"/>
        <s v="AES/EXP/EXP/E-EXP-EXP-A-002 Control at Export with release for Export refused"/>
        <s v="AES/EXP/EXP/E-EXP-EXP-A-008 Declaration amendment accepted"/>
        <s v="AES/EXP/EXP/E-EXP-EXP-E-002 Rejection of declaration"/>
        <s v="AES/EXP/EXP/E-EXP-EXP-E-003 Declaration amendment rejected"/>
        <s v="AES/EXP/EXT/E-EXP-EXT-A-001 Control at Exit with release for Exit"/>
        <s v="AES/EXP/EXT/E-EXP-EXT-A-002 Control at Exit with release for Exit refused"/>
        <s v="AES/EXP/EXT/E-EXP-EXT-A-003 Arrival at Exit registered by customs officer"/>
        <s v="AES/EXP/EXT/E-EXP-EXT-A-004 Exit after Storing"/>
        <s v="AES/EXP/EXT/E-EXP-EXT-A-005 Exit after reception of multiple manifests"/>
        <s v="AES/EXP/EXT/E-EXP-EXT-A-006 Exit information available through other systems"/>
        <s v="AES/EXP/EXT/E-EXP-EXT-E-001 Rejection of arrival notification"/>
        <s v="AES/EXP/EXT/E-EXP-EXT-E-002 Rejection of Manifest"/>
        <s v="AES/EXP/INV/E-EXP-INV-A-001 Invalidation by Trader before release of the movement for Export"/>
        <s v="AES/EXP/INV/E-EXP-INV-A-002 Invalidation requested by Trader for a Released Movement"/>
        <s v="AES/EXP/INV/E-EXP-INV-A-003 Invalidation initiated by the Customs Officer at Export"/>
        <s v="AES/EXP/INV/E-EXP-INV-A-004 Invalidation requested by Trader for a released movement refused"/>
        <s v="AES/EXP/INV/E-EXP-INV-A-009 Invalidation requested by Trader for a released movement refused by Office of Exit"/>
        <s v="AES/EXP/INV/E-EXP-INV-E-001 Invalidation requested by Trader before the release of the movement for export refused"/>
        <s v="AES/EXP/QMI/E-EXP-QMI-E-001 Movement Information unavailable"/>
        <s v="AES/EXP/QMI/E-EXP-QMI-M-001 Movement Information available"/>
        <s v="AES/EXS/CFL/E-EXS-CFL-M-001 Core Flow"/>
        <s v="AES/EXS/DIV/E-EXS-DIV-M-001 Diversion Accepted"/>
        <s v="AES/EXS/DIV/E-EXS-DIV-Α-001 Diversion Rejected"/>
        <s v="AES/EXS/EXT/E-EXS-EXT-A-001 EXS Amendment Accepted"/>
        <s v="AES/EXS/EXT/E-EXS-EXT-A-002 Control at Exit with release for Exit"/>
        <s v="AES/EXS/EXT/E-EXS-EXT-A-003 Control at Exit with release for Exit refused"/>
        <s v="AES/EXS/EXT/E-EXS-EXT-A-004 Arrival at Exit registered by customs officer"/>
        <s v="AES/EXS/EXT/E-EXS-EXT-A-005 Exit after Storing"/>
        <s v="AES/EXS/EXT/E-EXS-EXT-A-006 Exit after reception of multiple manifests"/>
        <s v="AES/EXS/EXT/E-EXS-EXT-A-007 Exit information available through other systems"/>
        <s v="AES/EXS/EXT/E-EXS-EXT-E-001 Rejection of arrival notification"/>
        <s v="AES/EXS/EXT/E-EXS-EXT-E-002 EXS Amendment Rejected"/>
        <s v="AES/EXS/EXT/E-EXS-EXT-E-003 Exit notification not received"/>
        <s v="AES/EXS/EXT/E-EXS-EXT-E-004 Initial manifest rejected"/>
        <s v="AES/EXS/LDG/E-EXS-LDG-A-001 EXS lodged at another customs office"/>
        <s v="AES/EXS/LDG/E-EXS-LDG-E-001 Declaration rejected"/>
        <s v="AES/EXS/LDG/E-EXS-LDG-E-001 Rejection of arrival notification"/>
      </sharedItems>
      <extLst>
        <ext xmlns:x15="http://schemas.microsoft.com/office/spreadsheetml/2010/11/main" uri="{4F2E5C28-24EA-4eb8-9CBF-B6C8F9C3D259}">
          <x15:cachedUniqueNames>
            <x15:cachedUniqueName index="0" name="[Table3].[AES Scenario].&amp;[AES/EXP/CFL/E-EXP-CFL-M-001 Core flow]"/>
            <x15:cachedUniqueName index="1" name="[Table3].[AES Scenario].&amp;[AES/EXP/DIV/E-EXP-DIV-A-001 International Diversion Rejected]"/>
            <x15:cachedUniqueName index="2" name="[Table3].[AES Scenario].&amp;[AES/EXP/DIV/E-EXP-DIV-M-001 International Diversion Accepted]"/>
            <x15:cachedUniqueName index="3" name="[Table3].[AES Scenario].&amp;[AES/EXP/EMS/E-EXP-EMS-A-001 Status request/response with release for exit]"/>
            <x15:cachedUniqueName index="4" name="[Table3].[AES Scenario].&amp;[AES/EXP/EMS/E-EXP-EMS-A-002 AER missing]"/>
            <x15:cachedUniqueName index="5" name="[Table3].[AES Scenario].&amp;[AES/EXP/EMS/E-EXP-EMS-M-001 Status request/response]"/>
            <x15:cachedUniqueName index="6" name="[Table3].[AES Scenario].&amp;[AES/EXP/EXP/E-EXP-EXP-A-001 Control at Export with release for Export (Standard declaration)]"/>
            <x15:cachedUniqueName index="7" name="[Table3].[AES Scenario].&amp;[AES/EXP/EXP/E-EXP-EXP-A-002 Control at Export with release for Export refused]"/>
            <x15:cachedUniqueName index="8" name="[Table3].[AES Scenario].&amp;[AES/EXP/EXP/E-EXP-EXP-A-008 Declaration amendment accepted]"/>
            <x15:cachedUniqueName index="9" name="[Table3].[AES Scenario].&amp;[AES/EXP/EXP/E-EXP-EXP-E-002 Rejection of declaration]"/>
            <x15:cachedUniqueName index="10" name="[Table3].[AES Scenario].&amp;[AES/EXP/EXP/E-EXP-EXP-E-003 Declaration amendment rejected]"/>
            <x15:cachedUniqueName index="11" name="[Table3].[AES Scenario].&amp;[AES/EXP/EXT/E-EXP-EXT-A-001 Control at Exit with release for Exit]"/>
            <x15:cachedUniqueName index="12" name="[Table3].[AES Scenario].&amp;[AES/EXP/EXT/E-EXP-EXT-A-002 Control at Exit with release for Exit refused]"/>
            <x15:cachedUniqueName index="13" name="[Table3].[AES Scenario].&amp;[AES/EXP/EXT/E-EXP-EXT-A-003 Arrival at Exit registered by customs officer]"/>
            <x15:cachedUniqueName index="14" name="[Table3].[AES Scenario].&amp;[AES/EXP/EXT/E-EXP-EXT-A-004 Exit after Storing]"/>
            <x15:cachedUniqueName index="15" name="[Table3].[AES Scenario].&amp;[AES/EXP/EXT/E-EXP-EXT-A-005 Exit after reception of multiple manifests]"/>
            <x15:cachedUniqueName index="16" name="[Table3].[AES Scenario].&amp;[AES/EXP/EXT/E-EXP-EXT-A-006 Exit information available through other systems]"/>
            <x15:cachedUniqueName index="17" name="[Table3].[AES Scenario].&amp;[AES/EXP/EXT/E-EXP-EXT-E-001 Rejection of arrival notification]"/>
            <x15:cachedUniqueName index="18" name="[Table3].[AES Scenario].&amp;[AES/EXP/EXT/E-EXP-EXT-E-002 Rejection of Manifest]"/>
            <x15:cachedUniqueName index="19" name="[Table3].[AES Scenario].&amp;[AES/EXP/INV/E-EXP-INV-A-001 Invalidation by Trader before release of the movement for Export]"/>
            <x15:cachedUniqueName index="20" name="[Table3].[AES Scenario].&amp;[AES/EXP/INV/E-EXP-INV-A-002 Invalidation requested by Trader for a Released Movement]"/>
            <x15:cachedUniqueName index="21" name="[Table3].[AES Scenario].&amp;[AES/EXP/INV/E-EXP-INV-A-003 Invalidation initiated by the Customs Officer at Export]"/>
            <x15:cachedUniqueName index="22" name="[Table3].[AES Scenario].&amp;[AES/EXP/INV/E-EXP-INV-A-004 Invalidation requested by Trader for a released movement refused]"/>
            <x15:cachedUniqueName index="23" name="[Table3].[AES Scenario].&amp;[AES/EXP/INV/E-EXP-INV-A-009 Invalidation requested by Trader for a released movement refused by Office of Exit]"/>
            <x15:cachedUniqueName index="24" name="[Table3].[AES Scenario].&amp;[AES/EXP/INV/E-EXP-INV-E-001 Invalidation requested by Trader before the release of the movement for export refused]"/>
            <x15:cachedUniqueName index="25" name="[Table3].[AES Scenario].&amp;[AES/EXP/QMI/E-EXP-QMI-E-001 Movement Information unavailable]"/>
            <x15:cachedUniqueName index="26" name="[Table3].[AES Scenario].&amp;[AES/EXP/QMI/E-EXP-QMI-M-001 Movement Information available]"/>
            <x15:cachedUniqueName index="27" name="[Table3].[AES Scenario].&amp;[AES/EXS/CFL/E-EXS-CFL-M-001 Core Flow]"/>
            <x15:cachedUniqueName index="28" name="[Table3].[AES Scenario].&amp;[AES/EXS/DIV/E-EXS-DIV-M-001 Diversion Accepted]"/>
            <x15:cachedUniqueName index="29" name="[Table3].[AES Scenario].&amp;[AES/EXS/DIV/E-EXS-DIV-Α-001 Diversion Rejected]"/>
            <x15:cachedUniqueName index="30" name="[Table3].[AES Scenario].&amp;[AES/EXS/EXT/E-EXS-EXT-A-001 EXS Amendment Accepted]"/>
            <x15:cachedUniqueName index="31" name="[Table3].[AES Scenario].&amp;[AES/EXS/EXT/E-EXS-EXT-A-002 Control at Exit with release for Exit]"/>
            <x15:cachedUniqueName index="32" name="[Table3].[AES Scenario].&amp;[AES/EXS/EXT/E-EXS-EXT-A-003 Control at Exit with release for Exit refused]"/>
            <x15:cachedUniqueName index="33" name="[Table3].[AES Scenario].&amp;[AES/EXS/EXT/E-EXS-EXT-A-004 Arrival at Exit registered by customs officer]"/>
            <x15:cachedUniqueName index="34" name="[Table3].[AES Scenario].&amp;[AES/EXS/EXT/E-EXS-EXT-A-005 Exit after Storing]"/>
            <x15:cachedUniqueName index="35" name="[Table3].[AES Scenario].&amp;[AES/EXS/EXT/E-EXS-EXT-A-006 Exit after reception of multiple manifests]"/>
            <x15:cachedUniqueName index="36" name="[Table3].[AES Scenario].&amp;[AES/EXS/EXT/E-EXS-EXT-A-007 Exit information available through other systems]"/>
            <x15:cachedUniqueName index="37" name="[Table3].[AES Scenario].&amp;[AES/EXS/EXT/E-EXS-EXT-E-001 Rejection of arrival notification]"/>
            <x15:cachedUniqueName index="38" name="[Table3].[AES Scenario].&amp;[AES/EXS/EXT/E-EXS-EXT-E-002 EXS Amendment Rejected]"/>
            <x15:cachedUniqueName index="39" name="[Table3].[AES Scenario].&amp;[AES/EXS/EXT/E-EXS-EXT-E-003 Exit notification not received]"/>
            <x15:cachedUniqueName index="40" name="[Table3].[AES Scenario].&amp;[AES/EXS/EXT/E-EXS-EXT-E-004 Initial manifest rejected]"/>
            <x15:cachedUniqueName index="41" name="[Table3].[AES Scenario].&amp;[AES/EXS/LDG/E-EXS-LDG-A-001 EXS lodged at another customs office]"/>
            <x15:cachedUniqueName index="42" name="[Table3].[AES Scenario].&amp;[AES/EXS/LDG/E-EXS-LDG-E-001 Declaration rejected]"/>
            <x15:cachedUniqueName index="43" name="[Table3].[AES Scenario].&amp;[AES/EXS/LDG/E-EXS-LDG-E-001 Rejection of arrival notification]"/>
          </x15:cachedUniqueNames>
        </ext>
      </extLst>
    </cacheField>
    <cacheField name="[Table3].[ECSP2 Scenario].[ECSP2 Scenario]" caption="ECSP2 Scenario" numFmtId="0" hierarchy="28" level="1">
      <sharedItems containsBlank="1" count="32">
        <s v="ECSP2/EXP/CFL/Core flow"/>
        <s v="ECSP2/EXP/DIV/International Diversion Rejected"/>
        <s v="ECSP2/EXP/DIV/International Diversion Accepted"/>
        <s v="ECSP2/EXP/EMS/Status request/response"/>
        <s v="ECSP2/EXP/EMS/AER missing"/>
        <s v="ECSP2/EXP/EXP/Control at Export with release for Export (Normal procedure)"/>
        <s v="ECSP2/EXP/EXP/Control at Export with release for Export refused (Normal procedure)"/>
        <s v="ECSP2/EXP/EXP/Declaration amendment accepted"/>
        <s v="ECSP2/EXP/EXP/Rejection of declaration"/>
        <s v="ECSP2/EXP/EXP/Declaration amendment rejected"/>
        <s v="ECSP2/EXP/EXT/Control at Exit with release for Exit"/>
        <s v="ECSP2/EXP/EXT/Control at Exit with release for Exit refused"/>
        <s v="ECSP2/EXP/EXT/Exit after Storing"/>
        <s v="ECSP2/EXP/EXT/Exit after reception of multiple manifests"/>
        <s v="ECSP2/EXP/EXT/Rejection of arrival notification"/>
        <s v="ECSP2/EXP/EXT/Rejection of Manifest"/>
        <s v="ECSP2/EXP/INV/Cancellation by Trader before release of the movement for Export"/>
        <s v="ECSP2/EXP/INV/Cancellation requested by Trader for a Released Movement"/>
        <s v="ECSP2/EXP/INV/Cancellation initiated by the Customs Officer at Export"/>
        <s v="ECSP2/EXP/INV/Cancellation requested by Trader Rejected"/>
        <m/>
        <s v="ECSP2/EXP/QMI/Query Movement Information"/>
        <s v="ECSP2/EXS/DIV/Diversion Accepted"/>
        <s v="ECSP2/EXS/DIV/Diversion Rejected"/>
        <s v="ECSP2/EXS/EXT/EXS Amendment Accepted"/>
        <s v="ECSP2/EXS/CFL/Core Flow"/>
        <s v="ECSP2/EXS/EXT/Exit after Storing"/>
        <s v="ECSP2/EXS/EXT/Exit after reception of multiple manifests"/>
        <s v="ECSP2/EXS/EXT/Presentation Invalid"/>
        <s v="ECSP2/EXS/EXT/Amendment Rejected"/>
        <s v="ECSP2/EXS/EXT/Initial manifest rejected"/>
        <s v="ECSP2/EXS/LDG/Declaration Rejected"/>
      </sharedItems>
      <extLst>
        <ext xmlns:x15="http://schemas.microsoft.com/office/spreadsheetml/2010/11/main" uri="{4F2E5C28-24EA-4eb8-9CBF-B6C8F9C3D259}">
          <x15:cachedUniqueNames>
            <x15:cachedUniqueName index="0" name="[Table3].[ECSP2 Scenario].&amp;[ECSP2/EXP/CFL/Core flow]"/>
            <x15:cachedUniqueName index="1" name="[Table3].[ECSP2 Scenario].&amp;[ECSP2/EXP/DIV/International Diversion Rejected]"/>
            <x15:cachedUniqueName index="2" name="[Table3].[ECSP2 Scenario].&amp;[ECSP2/EXP/DIV/International Diversion Accepted]"/>
            <x15:cachedUniqueName index="3" name="[Table3].[ECSP2 Scenario].&amp;[ECSP2/EXP/EMS/Status request/response]"/>
            <x15:cachedUniqueName index="4" name="[Table3].[ECSP2 Scenario].&amp;[ECSP2/EXP/EMS/AER missing]"/>
            <x15:cachedUniqueName index="5" name="[Table3].[ECSP2 Scenario].&amp;[ECSP2/EXP/EXP/Control at Export with release for Export (Normal procedure)]"/>
            <x15:cachedUniqueName index="6" name="[Table3].[ECSP2 Scenario].&amp;[ECSP2/EXP/EXP/Control at Export with release for Export refused (Normal procedure)]"/>
            <x15:cachedUniqueName index="7" name="[Table3].[ECSP2 Scenario].&amp;[ECSP2/EXP/EXP/Declaration amendment accepted]"/>
            <x15:cachedUniqueName index="8" name="[Table3].[ECSP2 Scenario].&amp;[ECSP2/EXP/EXP/Rejection of declaration]"/>
            <x15:cachedUniqueName index="9" name="[Table3].[ECSP2 Scenario].&amp;[ECSP2/EXP/EXP/Declaration amendment rejected]"/>
            <x15:cachedUniqueName index="10" name="[Table3].[ECSP2 Scenario].&amp;[ECSP2/EXP/EXT/Control at Exit with release for Exit]"/>
            <x15:cachedUniqueName index="11" name="[Table3].[ECSP2 Scenario].&amp;[ECSP2/EXP/EXT/Control at Exit with release for Exit refused]"/>
            <x15:cachedUniqueName index="12" name="[Table3].[ECSP2 Scenario].&amp;[ECSP2/EXP/EXT/Exit after Storing]"/>
            <x15:cachedUniqueName index="13" name="[Table3].[ECSP2 Scenario].&amp;[ECSP2/EXP/EXT/Exit after reception of multiple manifests]"/>
            <x15:cachedUniqueName index="14" name="[Table3].[ECSP2 Scenario].&amp;[ECSP2/EXP/EXT/Rejection of arrival notification]"/>
            <x15:cachedUniqueName index="15" name="[Table3].[ECSP2 Scenario].&amp;[ECSP2/EXP/EXT/Rejection of Manifest]"/>
            <x15:cachedUniqueName index="16" name="[Table3].[ECSP2 Scenario].&amp;[ECSP2/EXP/INV/Cancellation by Trader before release of the movement for Export]"/>
            <x15:cachedUniqueName index="17" name="[Table3].[ECSP2 Scenario].&amp;[ECSP2/EXP/INV/Cancellation requested by Trader for a Released Movement]"/>
            <x15:cachedUniqueName index="18" name="[Table3].[ECSP2 Scenario].&amp;[ECSP2/EXP/INV/Cancellation initiated by the Customs Officer at Export]"/>
            <x15:cachedUniqueName index="19" name="[Table3].[ECSP2 Scenario].&amp;[ECSP2/EXP/INV/Cancellation requested by Trader Rejected]"/>
            <x15:cachedUniqueName index="20" name="[Table3].[ECSP2 Scenario].&amp;"/>
            <x15:cachedUniqueName index="21" name="[Table3].[ECSP2 Scenario].&amp;[ECSP2/EXP/QMI/Query Movement Information]"/>
            <x15:cachedUniqueName index="22" name="[Table3].[ECSP2 Scenario].&amp;[ECSP2/EXS/DIV/Diversion Accepted]"/>
            <x15:cachedUniqueName index="23" name="[Table3].[ECSP2 Scenario].&amp;[ECSP2/EXS/DIV/Diversion Rejected]"/>
            <x15:cachedUniqueName index="24" name="[Table3].[ECSP2 Scenario].&amp;[ECSP2/EXS/EXT/EXS Amendment Accepted]"/>
            <x15:cachedUniqueName index="25" name="[Table3].[ECSP2 Scenario].&amp;[ECSP2/EXS/CFL/Core Flow]"/>
            <x15:cachedUniqueName index="26" name="[Table3].[ECSP2 Scenario].&amp;[ECSP2/EXS/EXT/Exit after Storing]"/>
            <x15:cachedUniqueName index="27" name="[Table3].[ECSP2 Scenario].&amp;[ECSP2/EXS/EXT/Exit after reception of multiple manifests]"/>
            <x15:cachedUniqueName index="28" name="[Table3].[ECSP2 Scenario].&amp;[ECSP2/EXS/EXT/Presentation Invalid]"/>
            <x15:cachedUniqueName index="29" name="[Table3].[ECSP2 Scenario].&amp;[ECSP2/EXS/EXT/Amendment Rejected]"/>
            <x15:cachedUniqueName index="30" name="[Table3].[ECSP2 Scenario].&amp;[ECSP2/EXS/EXT/Initial manifest rejected]"/>
            <x15:cachedUniqueName index="31" name="[Table3].[ECSP2 Scenario].&amp;[ECSP2/EXS/LDG/Declaration Rejected]"/>
          </x15:cachedUniqueNames>
        </ext>
      </extLst>
    </cacheField>
    <cacheField name="[Table3].[AES L2-L3 Group].[AES L2-L3 Group]" caption="AES L2-L3 Group" numFmtId="0" hierarchy="27" level="1">
      <sharedItems count="11">
        <s v="E-EXP-CFL"/>
        <s v="E-EXP-DIV"/>
        <s v="E-EXP-EMS"/>
        <s v="E-EXP-EXP"/>
        <s v="E-EXP-EXT"/>
        <s v="E-EXP-INV"/>
        <s v="E-EXP-QMI"/>
        <s v="E-EXS-CFL"/>
        <s v="E-EXS-DIV"/>
        <s v="E-EXS-EXT"/>
        <s v="E-EXS-INV"/>
      </sharedItems>
      <extLst>
        <ext xmlns:x15="http://schemas.microsoft.com/office/spreadsheetml/2010/11/main" uri="{4F2E5C28-24EA-4eb8-9CBF-B6C8F9C3D259}">
          <x15:cachedUniqueNames>
            <x15:cachedUniqueName index="0" name="[Table3].[AES L2-L3 Group].&amp;[E-EXP-CFL]"/>
            <x15:cachedUniqueName index="1" name="[Table3].[AES L2-L3 Group].&amp;[E-EXP-DIV]"/>
            <x15:cachedUniqueName index="2" name="[Table3].[AES L2-L3 Group].&amp;[E-EXP-EMS]"/>
            <x15:cachedUniqueName index="3" name="[Table3].[AES L2-L3 Group].&amp;[E-EXP-EXP]"/>
            <x15:cachedUniqueName index="4" name="[Table3].[AES L2-L3 Group].&amp;[E-EXP-EXT]"/>
            <x15:cachedUniqueName index="5" name="[Table3].[AES L2-L3 Group].&amp;[E-EXP-INV]"/>
            <x15:cachedUniqueName index="6" name="[Table3].[AES L2-L3 Group].&amp;[E-EXP-QMI]"/>
            <x15:cachedUniqueName index="7" name="[Table3].[AES L2-L3 Group].&amp;[E-EXS-CFL]"/>
            <x15:cachedUniqueName index="8" name="[Table3].[AES L2-L3 Group].&amp;[E-EXS-DIV]"/>
            <x15:cachedUniqueName index="9" name="[Table3].[AES L2-L3 Group].&amp;[E-EXS-EXT]"/>
            <x15:cachedUniqueName index="10" name="[Table3].[AES L2-L3 Group].&amp;[E-EXS-INV]"/>
          </x15:cachedUniqueNames>
        </ext>
      </extLst>
    </cacheField>
  </cacheFields>
  <cacheHierarchies count="73">
    <cacheHierarchy uniqueName="[Table1].[Full Ref]" caption="Full Ref" attribute="1" defaultMemberUniqueName="[Table1].[Full Ref].[All]" allUniqueName="[Table1].[Full Ref].[All]" dimensionUniqueName="[Table1]" displayFolder="" count="0" memberValueDatatype="130" unbalanced="0"/>
    <cacheHierarchy uniqueName="[Table1].[L0]" caption="L0" attribute="1" defaultMemberUniqueName="[Table1].[L0].[All]" allUniqueName="[Table1].[L0].[All]" dimensionUniqueName="[Table1]" displayFolder="" count="0" memberValueDatatype="130" unbalanced="0"/>
    <cacheHierarchy uniqueName="[Table1].[L1 - ID]" caption="L1 - ID" attribute="1" defaultMemberUniqueName="[Table1].[L1 - ID].[All]" allUniqueName="[Table1].[L1 - ID].[All]" dimensionUniqueName="[Table1]" displayFolder="" count="0" memberValueDatatype="130" unbalanced="0"/>
    <cacheHierarchy uniqueName="[Table1].[L1 - Descr]" caption="L1 - Descr" attribute="1" defaultMemberUniqueName="[Table1].[L1 - Descr].[All]" allUniqueName="[Table1].[L1 - Descr].[All]" dimensionUniqueName="[Table1]" displayFolder="" count="0" memberValueDatatype="130" unbalanced="0"/>
    <cacheHierarchy uniqueName="[Table1].[L1 - Code]" caption="L1 - Code" attribute="1" defaultMemberUniqueName="[Table1].[L1 - Code].[All]" allUniqueName="[Table1].[L1 - Code].[All]" dimensionUniqueName="[Table1]" displayFolder="" count="0" memberValueDatatype="130" unbalanced="0"/>
    <cacheHierarchy uniqueName="[Table1].[L2 - ID]" caption="L2 - ID" attribute="1" defaultMemberUniqueName="[Table1].[L2 - ID].[All]" allUniqueName="[Table1].[L2 - ID].[All]" dimensionUniqueName="[Table1]" displayFolder="" count="0" memberValueDatatype="130" unbalanced="0"/>
    <cacheHierarchy uniqueName="[Table1].[L2 - Descr]" caption="L2 - Descr" attribute="1" defaultMemberUniqueName="[Table1].[L2 - Descr].[All]" allUniqueName="[Table1].[L2 - Descr].[All]" dimensionUniqueName="[Table1]" displayFolder="" count="0" memberValueDatatype="130" unbalanced="0"/>
    <cacheHierarchy uniqueName="[Table1].[L2 - Code]" caption="L2 - Code" attribute="1" defaultMemberUniqueName="[Table1].[L2 - Code].[All]" allUniqueName="[Table1].[L2 - Code].[All]" dimensionUniqueName="[Table1]" displayFolder="" count="0" memberValueDatatype="130" unbalanced="0"/>
    <cacheHierarchy uniqueName="[Table1].[L3 - ID]" caption="L3 - ID" attribute="1" defaultMemberUniqueName="[Table1].[L3 - ID].[All]" allUniqueName="[Table1].[L3 - ID].[All]" dimensionUniqueName="[Table1]" displayFolder="" count="0" memberValueDatatype="130" unbalanced="0"/>
    <cacheHierarchy uniqueName="[Table1].[L3 - Descr]" caption="L3 - Descr" attribute="1" defaultMemberUniqueName="[Table1].[L3 - Descr].[All]" allUniqueName="[Table1].[L3 - Descr].[All]" dimensionUniqueName="[Table1]" displayFolder="" count="0" memberValueDatatype="130" unbalanced="0"/>
    <cacheHierarchy uniqueName="[Table1].[L3 - Code]" caption="L3 - Code" attribute="1" defaultMemberUniqueName="[Table1].[L3 - Code].[All]" allUniqueName="[Table1].[L3 - Code].[All]" dimensionUniqueName="[Table1]" displayFolder="" count="0" memberValueDatatype="130" unbalanced="0"/>
    <cacheHierarchy uniqueName="[Table1].[L2-L3 Code]" caption="L2-L3 Code" attribute="1" defaultMemberUniqueName="[Table1].[L2-L3 Code].[All]" allUniqueName="[Table1].[L2-L3 Code].[All]" dimensionUniqueName="[Table1]" displayFolder="" count="0" memberValueDatatype="130" unbalanced="0"/>
    <cacheHierarchy uniqueName="[Table1].[L2 - Alias]" caption="L2 - Alias" attribute="1" defaultMemberUniqueName="[Table1].[L2 - Alias].[All]" allUniqueName="[Table1].[L2 - Alias].[All]" dimensionUniqueName="[Table1]" displayFolder="" count="0" memberValueDatatype="130" unbalanced="0"/>
    <cacheHierarchy uniqueName="[Table13].[Full Ref]" caption="Full Ref" attribute="1" defaultMemberUniqueName="[Table13].[Full Ref].[All]" allUniqueName="[Table13].[Full Ref].[All]" dimensionUniqueName="[Table13]" displayFolder="" count="0" memberValueDatatype="130" unbalanced="0"/>
    <cacheHierarchy uniqueName="[Table13].[L0]" caption="L0" attribute="1" defaultMemberUniqueName="[Table13].[L0].[All]" allUniqueName="[Table13].[L0].[All]" dimensionUniqueName="[Table13]" displayFolder="" count="0" memberValueDatatype="130" unbalanced="0"/>
    <cacheHierarchy uniqueName="[Table13].[L1 - ID]" caption="L1 - ID" attribute="1" defaultMemberUniqueName="[Table13].[L1 - ID].[All]" allUniqueName="[Table13].[L1 - ID].[All]" dimensionUniqueName="[Table13]" displayFolder="" count="0" memberValueDatatype="130" unbalanced="0"/>
    <cacheHierarchy uniqueName="[Table13].[L1 - Descr]" caption="L1 - Descr" attribute="1" defaultMemberUniqueName="[Table13].[L1 - Descr].[All]" allUniqueName="[Table13].[L1 - Descr].[All]" dimensionUniqueName="[Table13]" displayFolder="" count="0" memberValueDatatype="130" unbalanced="0"/>
    <cacheHierarchy uniqueName="[Table13].[L1 - Code]" caption="L1 - Code" attribute="1" defaultMemberUniqueName="[Table13].[L1 - Code].[All]" allUniqueName="[Table13].[L1 - Code].[All]" dimensionUniqueName="[Table13]" displayFolder="" count="0" memberValueDatatype="130" unbalanced="0"/>
    <cacheHierarchy uniqueName="[Table13].[L2 - ID]" caption="L2 - ID" attribute="1" defaultMemberUniqueName="[Table13].[L2 - ID].[All]" allUniqueName="[Table13].[L2 - ID].[All]" dimensionUniqueName="[Table13]" displayFolder="" count="0" memberValueDatatype="130" unbalanced="0"/>
    <cacheHierarchy uniqueName="[Table13].[L2 - Descr]" caption="L2 - Descr" attribute="1" defaultMemberUniqueName="[Table13].[L2 - Descr].[All]" allUniqueName="[Table13].[L2 - Descr].[All]" dimensionUniqueName="[Table13]" displayFolder="" count="0" memberValueDatatype="130" unbalanced="0"/>
    <cacheHierarchy uniqueName="[Table13].[L2 - Code]" caption="L2 - Code" attribute="1" defaultMemberUniqueName="[Table13].[L2 - Code].[All]" allUniqueName="[Table13].[L2 - Code].[All]" dimensionUniqueName="[Table13]" displayFolder="" count="0" memberValueDatatype="130" unbalanced="0"/>
    <cacheHierarchy uniqueName="[Table13].[L3 - ID]" caption="L3 - ID" attribute="1" defaultMemberUniqueName="[Table13].[L3 - ID].[All]" allUniqueName="[Table13].[L3 - ID].[All]" dimensionUniqueName="[Table13]" displayFolder="" count="0" memberValueDatatype="130" unbalanced="0"/>
    <cacheHierarchy uniqueName="[Table13].[L3 - Descr]" caption="L3 - Descr" attribute="1" defaultMemberUniqueName="[Table13].[L3 - Descr].[All]" allUniqueName="[Table13].[L3 - Descr].[All]" dimensionUniqueName="[Table13]" displayFolder="" count="0" memberValueDatatype="130" unbalanced="0"/>
    <cacheHierarchy uniqueName="[Table13].[L3 - Code]" caption="L3 - Code" attribute="1" defaultMemberUniqueName="[Table13].[L3 - Code].[All]" allUniqueName="[Table13].[L3 - Code].[All]" dimensionUniqueName="[Table13]" displayFolder="" count="0" memberValueDatatype="130" unbalanced="0"/>
    <cacheHierarchy uniqueName="[Table13].[L2-L3 Code]" caption="L2-L3 Code" attribute="1" defaultMemberUniqueName="[Table13].[L2-L3 Code].[All]" allUniqueName="[Table13].[L2-L3 Code].[All]" dimensionUniqueName="[Table13]" displayFolder="" count="0" memberValueDatatype="130" unbalanced="0"/>
    <cacheHierarchy uniqueName="[Table13].[L2 - Alias]" caption="L2 - Alias" attribute="1" defaultMemberUniqueName="[Table13].[L2 - Alias].[All]" allUniqueName="[Table13].[L2 - Alias].[All]" dimensionUniqueName="[Table13]" displayFolder="" count="0" memberValueDatatype="130" unbalanced="0"/>
    <cacheHierarchy uniqueName="[Table3].[AES Scenario]" caption="AES Scenario" attribute="1" defaultMemberUniqueName="[Table3].[AES Scenario].[All]" allUniqueName="[Table3].[AES Scenario].[All]" dimensionUniqueName="[Table3]" displayFolder="" count="2" memberValueDatatype="130" unbalanced="0">
      <fieldsUsage count="2">
        <fieldUsage x="-1"/>
        <fieldUsage x="2"/>
      </fieldsUsage>
    </cacheHierarchy>
    <cacheHierarchy uniqueName="[Table3].[AES L2-L3 Group]" caption="AES L2-L3 Group" attribute="1" defaultMemberUniqueName="[Table3].[AES L2-L3 Group].[All]" allUniqueName="[Table3].[AES L2-L3 Group].[All]" dimensionUniqueName="[Table3]" displayFolder="" count="2" memberValueDatatype="130" unbalanced="0">
      <fieldsUsage count="2">
        <fieldUsage x="-1"/>
        <fieldUsage x="4"/>
      </fieldsUsage>
    </cacheHierarchy>
    <cacheHierarchy uniqueName="[Table3].[ECSP2 Scenario]" caption="ECSP2 Scenario" attribute="1" defaultMemberUniqueName="[Table3].[ECSP2 Scenario].[All]" allUniqueName="[Table3].[ECSP2 Scenario].[All]" dimensionUniqueName="[Table3]" displayFolder="" count="2" memberValueDatatype="130" unbalanced="0">
      <fieldsUsage count="2">
        <fieldUsage x="-1"/>
        <fieldUsage x="3"/>
      </fieldsUsage>
    </cacheHierarchy>
    <cacheHierarchy uniqueName="[Table3].[ECSP2 L2-L3 Group]" caption="ECSP2 L2-L3 Group" attribute="1" defaultMemberUniqueName="[Table3].[ECSP2 L2-L3 Group].[All]" allUniqueName="[Table3].[ECSP2 L2-L3 Group].[All]" dimensionUniqueName="[Table3]" displayFolder="" count="0" memberValueDatatype="130" unbalanced="0"/>
    <cacheHierarchy uniqueName="[Table3].[Transition Analysis Outcome]" caption="Transition Analysis Outcome" attribute="1" defaultMemberUniqueName="[Table3].[Transition Analysis Outcome].[All]" allUniqueName="[Table3].[Transition Analysis Outcome].[All]" dimensionUniqueName="[Table3]" displayFolder="" count="0" memberValueDatatype="20" unbalanced="0"/>
    <cacheHierarchy uniqueName="[Table3].[Gap Analysis Indicator]" caption="Gap Analysis Indicator" attribute="1" defaultMemberUniqueName="[Table3].[Gap Analysis Indicator].[All]" allUniqueName="[Table3].[Gap Analysis Indicator].[All]" dimensionUniqueName="[Table3]" displayFolder="" count="2" memberValueDatatype="20" unbalanced="0">
      <fieldsUsage count="2">
        <fieldUsage x="-1"/>
        <fieldUsage x="0"/>
      </fieldsUsage>
    </cacheHierarchy>
    <cacheHierarchy uniqueName="[Table3].[Compatibility Assessment]" caption="Compatibility Assessment" attribute="1" defaultMemberUniqueName="[Table3].[Compatibility Assessment].[All]" allUniqueName="[Table3].[Compatibility Assessment].[All]" dimensionUniqueName="[Table3]" displayFolder="" count="0" memberValueDatatype="20" unbalanced="0"/>
    <cacheHierarchy uniqueName="[Table3].[IE Compatibility Indicator]" caption="IE Compatibility Indicator" attribute="1" defaultMemberUniqueName="[Table3].[IE Compatibility Indicator].[All]" allUniqueName="[Table3].[IE Compatibility Indicator].[All]" dimensionUniqueName="[Table3]" displayFolder="" count="0" memberValueDatatype="20" unbalanced="0"/>
    <cacheHierarchy uniqueName="[Table3].[State Machine Compatibility Indicator]" caption="State Machine Compatibility Indicator" attribute="1" defaultMemberUniqueName="[Table3].[State Machine Compatibility Indicator].[All]" allUniqueName="[Table3].[State Machine Compatibility Indicator].[All]" dimensionUniqueName="[Table3]" displayFolder="" count="0" memberValueDatatype="20" unbalanced="0"/>
    <cacheHierarchy uniqueName="[Table3].[Transition Conflict Explanation and other Remarks]" caption="Transition Conflict Explanation and other Remarks" attribute="1" defaultMemberUniqueName="[Table3].[Transition Conflict Explanation and other Remarks].[All]" allUniqueName="[Table3].[Transition Conflict Explanation and other Remarks].[All]" dimensionUniqueName="[Table3]" displayFolder="" count="0" memberValueDatatype="130" unbalanced="0"/>
    <cacheHierarchy uniqueName="[Table3].[Precondition for use in AES]" caption="Precondition for use in AES" attribute="1" defaultMemberUniqueName="[Table3].[Precondition for use in AES].[All]" allUniqueName="[Table3].[Precondition for use in AES].[All]" dimensionUniqueName="[Table3]" displayFolder="" count="0" memberValueDatatype="130" unbalanced="0"/>
    <cacheHierarchy uniqueName="[Table3].[Resolution for State Machine]" caption="Resolution for State Machine" attribute="1" defaultMemberUniqueName="[Table3].[Resolution for State Machine].[All]" allUniqueName="[Table3].[Resolution for State Machine].[All]" dimensionUniqueName="[Table3]" displayFolder="" count="0" memberValueDatatype="130" unbalanced="0"/>
    <cacheHierarchy uniqueName="[Table3].[Resolution for CD Exchanges]" caption="Resolution for CD Exchanges" attribute="1" defaultMemberUniqueName="[Table3].[Resolution for CD Exchanges].[All]" allUniqueName="[Table3].[Resolution for CD Exchanges].[All]" dimensionUniqueName="[Table3]" displayFolder="" count="0" memberValueDatatype="130" unbalanced="0"/>
    <cacheHierarchy uniqueName="[Table3].[Remark for ED exchanges]" caption="Remark for ED exchanges" attribute="1" defaultMemberUniqueName="[Table3].[Remark for ED exchanges].[All]" allUniqueName="[Table3].[Remark for ED exchanges].[All]" dimensionUniqueName="[Table3]" displayFolder="" count="0" memberValueDatatype="130" unbalanced="0"/>
    <cacheHierarchy uniqueName="[Table3].[Reference to Transitional Scenario]" caption="Reference to Transitional Scenario" attribute="1" defaultMemberUniqueName="[Table3].[Reference to Transitional Scenario].[All]" allUniqueName="[Table3].[Reference to Transitional Scenario].[All]" dimensionUniqueName="[Table3]" displayFolder="" count="0" memberValueDatatype="130" unbalanced="0"/>
    <cacheHierarchy uniqueName="[Table3].[Scenario Key]" caption="Scenario Key" attribute="1" defaultMemberUniqueName="[Table3].[Scenario Key].[All]" allUniqueName="[Table3].[Scenario Key].[All]" dimensionUniqueName="[Table3]" displayFolder="" count="0" memberValueDatatype="130" unbalanced="0"/>
    <cacheHierarchy uniqueName="[Measures].[Scenario Keys]" caption="Scenario Keys" measure="1" displayFolder="" measureGroup="Table3" count="0"/>
    <cacheHierarchy uniqueName="[Measures].[IE Compatibility Indicators]" caption="IE Compatibility Indicators" measure="1" displayFolder="" measureGroup="Table3" count="0"/>
    <cacheHierarchy uniqueName="[Measures].[Gap Analysis Indicators]" caption="Gap Analysis Indicators" measure="1" displayFolder="" measureGroup="Table3" count="0"/>
    <cacheHierarchy uniqueName="[Measures].[ECS-P2 Scenario]" caption="ECS-P2 Scenario" measure="1" displayFolder="" measureGroup="Table3" count="0"/>
    <cacheHierarchy uniqueName="[Measures].[L2-L3Codes]" caption="L2-L3Codes" measure="1" displayFolder="" measureGroup="Table13" count="0"/>
    <cacheHierarchy uniqueName="[Measures].[__XL_Count Table3]" caption="__XL_Count Table3" measure="1" displayFolder="" measureGroup="Table3" count="0" hidden="1"/>
    <cacheHierarchy uniqueName="[Measures].[__XL_Count Table1]" caption="__XL_Count Table1" measure="1" displayFolder="" measureGroup="Table1" count="0" hidden="1"/>
    <cacheHierarchy uniqueName="[Measures].[__XL_Count Table13]" caption="__XL_Count Table13" measure="1" displayFolder="" measureGroup="Table13" count="0" hidden="1"/>
    <cacheHierarchy uniqueName="[Measures].[__No measures defined]" caption="__No measures defined" measure="1" displayFolder="" count="0" hidden="1"/>
    <cacheHierarchy uniqueName="[Measures].[Count of L2 - Code]" caption="Count of L2 - Code" measure="1" displayFolder="" measureGroup="Table1" count="0" hidden="1">
      <extLst>
        <ext xmlns:x15="http://schemas.microsoft.com/office/spreadsheetml/2010/11/main" uri="{B97F6D7D-B522-45F9-BDA1-12C45D357490}">
          <x15:cacheHierarchy aggregatedColumn="7"/>
        </ext>
      </extLst>
    </cacheHierarchy>
    <cacheHierarchy uniqueName="[Measures].[Count of L3 - Descr]" caption="Count of L3 - Descr" measure="1" displayFolder="" measureGroup="Table1" count="0" hidden="1">
      <extLst>
        <ext xmlns:x15="http://schemas.microsoft.com/office/spreadsheetml/2010/11/main" uri="{B97F6D7D-B522-45F9-BDA1-12C45D357490}">
          <x15:cacheHierarchy aggregatedColumn="9"/>
        </ext>
      </extLst>
    </cacheHierarchy>
    <cacheHierarchy uniqueName="[Measures].[Count of L3 - Descr 2]" caption="Count of L3 - Descr 2" measure="1" displayFolder="" measureGroup="Table13" count="0" hidden="1">
      <extLst>
        <ext xmlns:x15="http://schemas.microsoft.com/office/spreadsheetml/2010/11/main" uri="{B97F6D7D-B522-45F9-BDA1-12C45D357490}">
          <x15:cacheHierarchy aggregatedColumn="22"/>
        </ext>
      </extLst>
    </cacheHierarchy>
    <cacheHierarchy uniqueName="[Measures].[Count of L0]" caption="Count of L0" measure="1" displayFolder="" measureGroup="Table13" count="0" hidden="1">
      <extLst>
        <ext xmlns:x15="http://schemas.microsoft.com/office/spreadsheetml/2010/11/main" uri="{B97F6D7D-B522-45F9-BDA1-12C45D357490}">
          <x15:cacheHierarchy aggregatedColumn="14"/>
        </ext>
      </extLst>
    </cacheHierarchy>
    <cacheHierarchy uniqueName="[Measures].[Count of L0 2]" caption="Count of L0 2" measure="1" displayFolder="" measureGroup="Table1" count="0" hidden="1">
      <extLst>
        <ext xmlns:x15="http://schemas.microsoft.com/office/spreadsheetml/2010/11/main" uri="{B97F6D7D-B522-45F9-BDA1-12C45D357490}">
          <x15:cacheHierarchy aggregatedColumn="1"/>
        </ext>
      </extLst>
    </cacheHierarchy>
    <cacheHierarchy uniqueName="[Measures].[Count of Scenario Key]" caption="Count of Scenario Key" measure="1" displayFolder="" measureGroup="Table3" count="0" hidden="1">
      <extLst>
        <ext xmlns:x15="http://schemas.microsoft.com/office/spreadsheetml/2010/11/main" uri="{B97F6D7D-B522-45F9-BDA1-12C45D357490}">
          <x15:cacheHierarchy aggregatedColumn="41"/>
        </ext>
      </extLst>
    </cacheHierarchy>
    <cacheHierarchy uniqueName="[Measures].[Sum of IE Compatibility Indicator]" caption="Sum of IE Compatibility Indicator" measure="1" displayFolder="" measureGroup="Table3" count="0" hidden="1">
      <extLst>
        <ext xmlns:x15="http://schemas.microsoft.com/office/spreadsheetml/2010/11/main" uri="{B97F6D7D-B522-45F9-BDA1-12C45D357490}">
          <x15:cacheHierarchy aggregatedColumn="33"/>
        </ext>
      </extLst>
    </cacheHierarchy>
    <cacheHierarchy uniqueName="[Measures].[Var of IE Compatibility Indicator]" caption="Var of IE Compatibility Indicator" measure="1" displayFolder="" measureGroup="Table3" count="0" hidden="1">
      <extLst>
        <ext xmlns:x15="http://schemas.microsoft.com/office/spreadsheetml/2010/11/main" uri="{B97F6D7D-B522-45F9-BDA1-12C45D357490}">
          <x15:cacheHierarchy aggregatedColumn="33"/>
        </ext>
      </extLst>
    </cacheHierarchy>
    <cacheHierarchy uniqueName="[Measures].[Sum of Gap Analysis Indicator]" caption="Sum of Gap Analysis Indicator" measure="1" displayFolder="" measureGroup="Table3" count="0" hidden="1">
      <extLst>
        <ext xmlns:x15="http://schemas.microsoft.com/office/spreadsheetml/2010/11/main" uri="{B97F6D7D-B522-45F9-BDA1-12C45D357490}">
          <x15:cacheHierarchy aggregatedColumn="31"/>
        </ext>
      </extLst>
    </cacheHierarchy>
    <cacheHierarchy uniqueName="[Measures].[Distinct Count of Gap Analysis Indicator]" caption="Distinct Count of Gap Analysis Indicator" measure="1" displayFolder="" measureGroup="Table3" count="0" hidden="1">
      <extLst>
        <ext xmlns:x15="http://schemas.microsoft.com/office/spreadsheetml/2010/11/main" uri="{B97F6D7D-B522-45F9-BDA1-12C45D357490}">
          <x15:cacheHierarchy aggregatedColumn="31"/>
        </ext>
      </extLst>
    </cacheHierarchy>
    <cacheHierarchy uniqueName="[Measures].[Var of Gap Analysis Indicator]" caption="Var of Gap Analysis Indicator" measure="1" displayFolder="" measureGroup="Table3" count="0" hidden="1">
      <extLst>
        <ext xmlns:x15="http://schemas.microsoft.com/office/spreadsheetml/2010/11/main" uri="{B97F6D7D-B522-45F9-BDA1-12C45D357490}">
          <x15:cacheHierarchy aggregatedColumn="31"/>
        </ext>
      </extLst>
    </cacheHierarchy>
    <cacheHierarchy uniqueName="[Measures].[Distinct Count of IE Compatibility Indicator]" caption="Distinct Count of IE Compatibility Indicator" measure="1" displayFolder="" measureGroup="Table3" count="0" hidden="1">
      <extLst>
        <ext xmlns:x15="http://schemas.microsoft.com/office/spreadsheetml/2010/11/main" uri="{B97F6D7D-B522-45F9-BDA1-12C45D357490}">
          <x15:cacheHierarchy aggregatedColumn="33"/>
        </ext>
      </extLst>
    </cacheHierarchy>
    <cacheHierarchy uniqueName="[Measures].[Count of IE Compatibility Indicator]" caption="Count of IE Compatibility Indicator" measure="1" displayFolder="" measureGroup="Table3" count="0" hidden="1">
      <extLst>
        <ext xmlns:x15="http://schemas.microsoft.com/office/spreadsheetml/2010/11/main" uri="{B97F6D7D-B522-45F9-BDA1-12C45D357490}">
          <x15:cacheHierarchy aggregatedColumn="33"/>
        </ext>
      </extLst>
    </cacheHierarchy>
    <cacheHierarchy uniqueName="[Measures].[Count of Gap Analysis Indicator]" caption="Count of Gap Analysis Indicator" measure="1" displayFolder="" measureGroup="Table3" count="0" hidden="1">
      <extLst>
        <ext xmlns:x15="http://schemas.microsoft.com/office/spreadsheetml/2010/11/main" uri="{B97F6D7D-B522-45F9-BDA1-12C45D357490}">
          <x15:cacheHierarchy aggregatedColumn="31"/>
        </ext>
      </extLst>
    </cacheHierarchy>
    <cacheHierarchy uniqueName="[Measures].[Sum of State Machine Compatibility Indicator]" caption="Sum of State Machine Compatibility Indicator" measure="1" displayFolder="" measureGroup="Table3" count="0" hidden="1">
      <extLst>
        <ext xmlns:x15="http://schemas.microsoft.com/office/spreadsheetml/2010/11/main" uri="{B97F6D7D-B522-45F9-BDA1-12C45D357490}">
          <x15:cacheHierarchy aggregatedColumn="34"/>
        </ext>
      </extLst>
    </cacheHierarchy>
    <cacheHierarchy uniqueName="[Measures].[Count of State Machine Compatibility Indicator]" caption="Count of State Machine Compatibility Indicator" measure="1" displayFolder="" measureGroup="Table3" count="0" hidden="1">
      <extLst>
        <ext xmlns:x15="http://schemas.microsoft.com/office/spreadsheetml/2010/11/main" uri="{B97F6D7D-B522-45F9-BDA1-12C45D357490}">
          <x15:cacheHierarchy aggregatedColumn="34"/>
        </ext>
      </extLst>
    </cacheHierarchy>
    <cacheHierarchy uniqueName="[Measures].[Count of AES Scenario]" caption="Count of AES Scenario" measure="1" displayFolder="" measureGroup="Table3" count="0" oneField="1" hidden="1">
      <fieldsUsage count="1">
        <fieldUsage x="1"/>
      </fieldsUsage>
      <extLst>
        <ext xmlns:x15="http://schemas.microsoft.com/office/spreadsheetml/2010/11/main" uri="{B97F6D7D-B522-45F9-BDA1-12C45D357490}">
          <x15:cacheHierarchy aggregatedColumn="26"/>
        </ext>
      </extLst>
    </cacheHierarchy>
    <cacheHierarchy uniqueName="[Measures].[Distinct Count of AES Scenario]" caption="Distinct Count of AES Scenario" measure="1" displayFolder="" measureGroup="Table3" count="0" hidden="1">
      <extLst>
        <ext xmlns:x15="http://schemas.microsoft.com/office/spreadsheetml/2010/11/main" uri="{B97F6D7D-B522-45F9-BDA1-12C45D357490}">
          <x15:cacheHierarchy aggregatedColumn="26"/>
        </ext>
      </extLst>
    </cacheHierarchy>
    <cacheHierarchy uniqueName="[Measures].[Count of Full Ref]" caption="Count of Full Ref" measure="1" displayFolder="" measureGroup="Table13" count="0" hidden="1">
      <extLst>
        <ext xmlns:x15="http://schemas.microsoft.com/office/spreadsheetml/2010/11/main" uri="{B97F6D7D-B522-45F9-BDA1-12C45D357490}">
          <x15:cacheHierarchy aggregatedColumn="13"/>
        </ext>
      </extLst>
    </cacheHierarchy>
    <cacheHierarchy uniqueName="[Measures].[Distinct Count of Full Ref]" caption="Distinct Count of Full Ref" measure="1" displayFolder="" measureGroup="Table13" count="0" hidden="1">
      <extLst>
        <ext xmlns:x15="http://schemas.microsoft.com/office/spreadsheetml/2010/11/main" uri="{B97F6D7D-B522-45F9-BDA1-12C45D357490}">
          <x15:cacheHierarchy aggregatedColumn="13"/>
        </ext>
      </extLst>
    </cacheHierarchy>
    <cacheHierarchy uniqueName="[Measures].[Count of Resolution for State Machine]" caption="Count of Resolution for State Machine" measure="1" displayFolder="" measureGroup="Table3" count="0" hidden="1">
      <extLst>
        <ext xmlns:x15="http://schemas.microsoft.com/office/spreadsheetml/2010/11/main" uri="{B97F6D7D-B522-45F9-BDA1-12C45D357490}">
          <x15:cacheHierarchy aggregatedColumn="37"/>
        </ext>
      </extLst>
    </cacheHierarchy>
    <cacheHierarchy uniqueName="[Measures].[Sum of Transition Analysis Outcome]" caption="Sum of Transition Analysis Outcome" measure="1" displayFolder="" measureGroup="Table3" count="0" hidden="1">
      <extLst>
        <ext xmlns:x15="http://schemas.microsoft.com/office/spreadsheetml/2010/11/main" uri="{B97F6D7D-B522-45F9-BDA1-12C45D357490}">
          <x15:cacheHierarchy aggregatedColumn="30"/>
        </ext>
      </extLst>
    </cacheHierarchy>
  </cacheHierarchies>
  <kpis count="0"/>
  <dimensions count="4">
    <dimension measure="1" name="Measures" uniqueName="[Measures]" caption="Measures"/>
    <dimension name="Table1" uniqueName="[Table1]" caption="Table1"/>
    <dimension name="Table13" uniqueName="[Table13]" caption="Table13"/>
    <dimension name="Table3" uniqueName="[Table3]" caption="Table3"/>
  </dimensions>
  <measureGroups count="3">
    <measureGroup name="Table1" caption="Table1"/>
    <measureGroup name="Table13" caption="Table13"/>
    <measureGroup name="Table3" caption="Table3"/>
  </measureGroups>
  <maps count="5">
    <map measureGroup="0" dimension="1"/>
    <map measureGroup="1" dimension="2"/>
    <map measureGroup="2" dimension="1"/>
    <map measureGroup="2" dimension="2"/>
    <map measureGroup="2" dimension="3"/>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SD" refreshedDate="45133.633050810182" backgroundQuery="1" createdVersion="6" refreshedVersion="8" minRefreshableVersion="3" recordCount="0" supportSubquery="1" supportAdvancedDrill="1" xr:uid="{EDADF21F-61B5-4C2F-AF9A-8F42AAD8C247}">
  <cacheSource type="external" connectionId="1"/>
  <cacheFields count="4">
    <cacheField name="[Table3].[Gap Analysis Indicator].[Gap Analysis Indicator]" caption="Gap Analysis Indicator" numFmtId="0" hierarchy="31" level="1">
      <sharedItems containsSemiMixedTypes="0" containsString="0" containsNumber="1" containsInteger="1" minValue="2" maxValue="2" count="1">
        <n v="2"/>
      </sharedItems>
      <extLst>
        <ext xmlns:x15="http://schemas.microsoft.com/office/spreadsheetml/2010/11/main" uri="{4F2E5C28-24EA-4eb8-9CBF-B6C8F9C3D259}">
          <x15:cachedUniqueNames>
            <x15:cachedUniqueName index="0" name="[Table3].[Gap Analysis Indicator].&amp;[2]"/>
          </x15:cachedUniqueNames>
        </ext>
      </extLst>
    </cacheField>
    <cacheField name="[Table3].[AES Scenario].[AES Scenario]" caption="AES Scenario" numFmtId="0" hierarchy="26" level="1">
      <sharedItems count="78">
        <s v="AES/EXP/CCE/E-EXP-CCE-A-001 SCO recommends pre-release - Satisfactory/considered satisfactory controls at PCO"/>
        <s v="AES/EXP/CCE/E-EXP-CCE-A-002 SCO recommends pre-release - Unsatisfactory controls at PCO"/>
        <s v="AES/EXP/CCE/E-EXP-CCE-A-003 SCO recommends control at PCO - Satisfactory/Considered satisfactory controls at PCO"/>
        <s v="AES/EXP/CCE/E-EXP-CCE-A-004 SCO recommends control at PCO - Unsatisfactory controls at PCO"/>
        <s v="AES/EXP/CCE/E-EXP-CCE-A-005 Unsatisfactory documentary controls at SCO"/>
        <s v="AES/EXP/CCE/E-EXP-CCE-A-006 Declaration amendment accepted under centralised clearance"/>
        <s v="AES/EXP/CCE/E-EXP-CCE-E-001 SCO recommends pre-release - Expiry of timer for receiving control decision from PCO"/>
        <s v="AES/EXP/CCE/E-EXP-CCE-E-002 SCO recommends control at PCO - PCO decides not to perform any control"/>
        <s v="AES/EXP/CCE/E-EXP-CCE-E-003 SCO recommends control at PCO - Expiry of timer for receiving control decision from PCO"/>
        <s v="AES/EXP/CCE/E-EXP-CCE-M-001 SCO recommends pre-release - No controls at SCO and PCO"/>
        <s v="AES/EXP/DIV/E-EXP-DIV-A-002 Multiple Diversions"/>
        <s v="AES/EXP/EFT/E-EXP-EFT-A-001 Lodgement of Transit Declaration having Export as Previous Procedure – Negative response from Office of Exit (before acceptance of the transit declaration)"/>
        <s v="AES/EXP/EFT/E-EXP-EFT-A-002 Lodgement of Transit Declaration having Export as Previous Procedure – Unknown Export MRN and Positive IE503"/>
        <s v="AES/EXP/EFT/E-EXP-EFT-A-003 Amendment of a Transit declaration"/>
        <s v="AES/EXP/EFT/E-EXP-EFT-A-004 Departure notifies Office of Exit for non appropriate Office of Destination – Release for Exit by alternative evidence"/>
        <s v="AES/EXP/EFT/E-EXP-EFT-A-005 Departure notifies Office of Exit for non appropriate Office of Destination – Invalidation  due to lack of or insufficient alternative evidence"/>
        <s v="AES/EXP/EFT/E-EXP-EFT-A-006 Departure notifies Office of Exit for the initiation of recovery"/>
        <s v="AES/EXP/EFT/E-EXP-EFT-A-007 Invalidation by Transit or Not released for Transit"/>
        <s v="AES/EXP/EFT/E-EXP-EFT-A-008 Departure notifies Office of Exit of unsatisfactory destination control results - Release for Exit by alternative evidence"/>
        <s v="AES/EXP/EFT/E-EXP-EFT-A-009 Departure notifies Office of Exit of unsatisfactory destination control results - Invalidation due to lack of or insufficient alternative evidence"/>
        <s v="AES/EXP/EFT/E-EXP-EFT-M-001 Core Flow of the export followed by transit - External Transit"/>
        <s v="AES/EXP/EFT/E-EXP-EFT-M-002 Core Flow of the Export followed by Transit – Internal Transit"/>
        <s v="AES/EXP/ENQ/E-EXP-ENQ-A-001 Expiry of time limit to receive exit results – Confirmation of exit by Alternative Evidence (Enquiry information code: “Exited-Alternative Evidence”)"/>
        <s v="AES/EXP/ENQ/E-EXP-ENQ-A-002 Expiry of timer to receive exit results - Invalidation after expiry of time limit to receive Alternative Evidence"/>
        <s v="AES/EXP/ENQ/E-EXP-ENQ-A-003 Expiry of time limit to receive exit results – Enquiry information code: “Expected to Exit”"/>
        <s v="AES/EXP/ENQ/E-EXP-ENQ-A-004 Expiry of time limit to receive exit results – Enquiry information code: “Will not exit”"/>
        <s v="AES/EXP/ENQ/E-EXP-ENQ-A-005 Expiry of time limit to receive exit results after international diversion occurred - Exit Results received after Enquiry Procedure"/>
        <s v="AES/EXP/ENQ/E-EXP-ENQ-A-006 Trader sends Enquiry Information on his/her own initiative (Enquiry information code: “Exited-Alternative Evidence” or “Exited-No Alternative Evidence”) - Exit Results received after Enquiry Procedure"/>
        <s v="AES/EXP/ENQ/E-EXP-ENQ-A-007 Trader sends Enquiry Information on his/her own initiative (Enquiry information code: “Exited-Alternative Evidence”) - Confirmation of exit by Alternative Evidence"/>
        <s v="AES/EXP/ENQ/E-EXP-ENQ-A-008 Trader sends Enquiry Information on his/her own initiative (Enquiry information code: “Exited-Alternative Evidence”) - Insufficient Alternative Evidence"/>
        <s v="AES/EXP/ENQ/E-EXP-ENQ-A-009 Trader sends Enquiry Information on his/her own initiative (Enquiry information code: “Exited-No Alternative Evidence”) – No Release for Exit at the Customs Office of Exit"/>
        <s v="AES/EXP/ENQ/E-EXP-ENQ-E-001 Expiry of time limit to receive exit results – Invalid Enquiry information/Insufficient Alternative Evidence, if any"/>
        <s v="AES/EXP/ENQ/E-EXP-ENQ-E-002 Trader sends Enquiry Information on his/her own initiative (Enquiry information code: “Exited-Alternative Evidence” or “Exited-No Alternative Evidence”) - Invalid Enquiry Information"/>
        <s v="AES/EXP/ENQ/E-EXP-ENQ-M-001 Expiry of time limit to receive exit results - Exit Results received after Enquiry Procedure"/>
        <s v="AES/EXP/EXP/E-EXP-EXP-A-003 Declaration submission prior to presentation"/>
        <s v="AES/EXP/EXP/E-EXP-EXP-A-004 Correction of the pre-lodged declaration prior to presentation of goods"/>
        <s v="AES/EXP/EXP/E-EXP-EXP-A-005 Cancellation of the pre-lodged declaration prior to presentation of goods"/>
        <s v="AES/EXP/EXP/E-EXP-EXP-A-006 Declaration submission prior to presentation with invalid presentation notification"/>
        <s v="AES/EXP/EXP/E-EXP-EXP-A-007 Export and Exit when the Customs Office of Export is the Customs Office of Exit"/>
        <s v="AES/EXP/EXP/E-EXP-EXP-E-001 Declaration submission prior to presentation with timer expiry"/>
        <s v="AES/EXP/GUE/E-EXP-GUE-A-001 Control at Export with release for Export when goods are under excise duty suspension arrangement"/>
        <s v="AES/EXP/GUE/E-EXP-GUE-A-002 Control at Export with release for Export refused when goods are under excise duty suspension arrangement"/>
        <s v="AES/EXP/GUE/E-EXP-GUE-A-003 Control at Exit with release for Exit refused when goods are under excise duty suspension arrangement"/>
        <s v="AES/EXP/GUE/E-EXP-GUE-A-004 Declaration submission prior to presentation when goods are under excise duty suspension arrangement"/>
        <s v="AES/EXP/GUE/E-EXP-GUE-A-005 Correction of the pre-lodged declaration prior to presentation of goods when goods are under excise duty suspension arrangement"/>
        <s v="AES/EXP/GUE/E-EXP-GUE-A-006 Cancellation of the pre-lodged declaration prior to presentation of goods when goods are under excise duty suspension arrangement"/>
        <s v="AES/EXP/GUE/E-EXP-GUE-A-007 Declaration amendment accepted when goods are under excise duty suspension arrangement"/>
        <s v="AES/EXP/GUE/E-EXP-GUE-A-008 Certification of Exit in the enquiry procedure with goods under excise duty suspension arrangement"/>
        <s v="AES/EXP/GUE/E-EXP-GUE-E-001 Rejection of declaration with goods under excise duty suspension arrangement due to e-AD request rejection"/>
        <s v="AES/EXP/GUE/E-EXP-GUE-E-002 Rejection of declaration with goods under excise duty suspension arrangement due to negative cross-check"/>
        <s v="AES/EXP/GUE/E-EXP-GUE-E-003 Declaration submission prior to presentation with timer expiry when goods are under excise duty suspension arrangement"/>
        <s v="AES/EXP/GUE/E-EXP-GUE-M-001 Core flow with goods under excise duty suspension arrangement"/>
        <s v="AES/EXP/INV/E-EXP-INV-A-005 Invalidation with goods under excise duty suspension arrangement"/>
        <s v="AES/EXP/INV/E-EXP-INV-A-006 Invalidation of an export declaration lodged under centralised clearance"/>
        <s v="AES/EXP/INV/E-EXP-INV-A-007 Invalidation with Supplementary Declaration lodged under centralised clearance"/>
        <s v="AES/EXP/INV/E-EXP-INV-A-008 Invalidation when the Customs Office of Export is the Customs Office of Exit"/>
        <s v="AES/EXP/SSD/E-EXP-SSD-A-001 Control at Export with release for Export (Simplified declaration)"/>
        <s v="AES/EXP/SSD/E-EXP-SSD-A-002 Recording of supplementary declaration"/>
        <s v="AES/EXP/SSD/E-EXP-SSD-A-003 Recording of supplementary declaration under centralised clearance"/>
        <s v="AES/EXP/SSD/E-EXP-SSD-A-004 Recording of Recapitulative Supplementary Declaration"/>
        <s v="AES/EXP/SSD/E-EXP-SSD-E-001 Rejection of supplementary declaration"/>
        <s v="AES/EXP/SSD/E-EXP-SSD-E-002 Extension/Expiry of the timer for lodgement of Supplementary Declaration"/>
        <s v="AES/EXP/SSD/E-EXP-SSD-M-001 Simplified declaration"/>
        <s v="AES/EXS/EXT/E-EXS-EXT-E-003 Exit notification not received"/>
        <s v="AES/REN/CFL/E-REN-CFL-M-001 Core flow"/>
        <s v="AES/REN/EXT/E-REN-EXT-A-001 Exit after Storing"/>
        <s v="AES/REN/EXT/E-REN-EXT-A-002 Exit after reception of multiple manifests"/>
        <s v="AES/REN/EXT/E-REN-EXT-A-003 Exit information available through other systems"/>
        <s v="AES/REN/EXT/E-REN-EXT-E-001 Exit Notification not received"/>
        <s v="AES/REN/EXT/E-REN-EXT-E-002 Initial manifest rejected"/>
        <s v="AES/REN/EXT/E-REN-EXT-E-003 Rejection of exit notification"/>
        <s v="AES/REN/INV/E-REN-INV-A-001 Invalidation requested by Trader"/>
        <s v="AES/REN/INV/E-REN-INV-E-001 Invalidation requested by Trader refused"/>
        <s v="AES/REN/REG/E-REN-REG-Α-002 Control at Exit with release for Exit refused"/>
        <s v="AES/REN/REG/E-REN-REG-A-001 Control at Exit with release for Exit"/>
        <s v="AES/REN/REG/E-REN-REG-A-003 Re-Export Notification amendment accepted"/>
        <s v="AES/REN/REG/E-REN-REG-E-001 Rejection of Re-Export Notification"/>
        <s v="AES/REN/REG/E-REN-REG-E-002 Re-Export Notification amendment rejected"/>
      </sharedItems>
      <extLst>
        <ext xmlns:x15="http://schemas.microsoft.com/office/spreadsheetml/2010/11/main" uri="{4F2E5C28-24EA-4eb8-9CBF-B6C8F9C3D259}">
          <x15:cachedUniqueNames>
            <x15:cachedUniqueName index="0" name="[Table3].[AES Scenario].&amp;[AES/EXP/CCE/E-EXP-CCE-A-001 SCO recommends pre-release - Satisfactory/considered satisfactory controls at PCO]"/>
            <x15:cachedUniqueName index="1" name="[Table3].[AES Scenario].&amp;[AES/EXP/CCE/E-EXP-CCE-A-002 SCO recommends pre-release - Unsatisfactory controls at PCO]"/>
            <x15:cachedUniqueName index="2" name="[Table3].[AES Scenario].&amp;[AES/EXP/CCE/E-EXP-CCE-A-003 SCO recommends control at PCO - Satisfactory/Considered satisfactory controls at PCO]"/>
            <x15:cachedUniqueName index="3" name="[Table3].[AES Scenario].&amp;[AES/EXP/CCE/E-EXP-CCE-A-004 SCO recommends control at PCO - Unsatisfactory controls at PCO]"/>
            <x15:cachedUniqueName index="4" name="[Table3].[AES Scenario].&amp;[AES/EXP/CCE/E-EXP-CCE-A-005 Unsatisfactory documentary controls at SCO]"/>
            <x15:cachedUniqueName index="5" name="[Table3].[AES Scenario].&amp;[AES/EXP/CCE/E-EXP-CCE-A-006 Declaration amendment accepted under centralised clearance]"/>
            <x15:cachedUniqueName index="6" name="[Table3].[AES Scenario].&amp;[AES/EXP/CCE/E-EXP-CCE-E-001 SCO recommends pre-release - Expiry of timer for receiving control decision from PCO]"/>
            <x15:cachedUniqueName index="7" name="[Table3].[AES Scenario].&amp;[AES/EXP/CCE/E-EXP-CCE-E-002 SCO recommends control at PCO - PCO decides not to perform any control]"/>
            <x15:cachedUniqueName index="8" name="[Table3].[AES Scenario].&amp;[AES/EXP/CCE/E-EXP-CCE-E-003 SCO recommends control at PCO - Expiry of timer for receiving control decision from PCO]"/>
            <x15:cachedUniqueName index="9" name="[Table3].[AES Scenario].&amp;[AES/EXP/CCE/E-EXP-CCE-M-001 SCO recommends pre-release - No controls at SCO and PCO]"/>
            <x15:cachedUniqueName index="10" name="[Table3].[AES Scenario].&amp;[AES/EXP/DIV/E-EXP-DIV-A-002 Multiple Diversions]"/>
            <x15:cachedUniqueName index="11" name="[Table3].[AES Scenario].&amp;[AES/EXP/EFT/E-EXP-EFT-A-001 Lodgement of Transit Declaration having Export as Previous Procedure – Negative response from Office of Exit (before acceptance of the transit declaration)]"/>
            <x15:cachedUniqueName index="12" name="[Table3].[AES Scenario].&amp;[AES/EXP/EFT/E-EXP-EFT-A-002 Lodgement of Transit Declaration having Export as Previous Procedure – Unknown Export MRN and Positive IE503]"/>
            <x15:cachedUniqueName index="13" name="[Table3].[AES Scenario].&amp;[AES/EXP/EFT/E-EXP-EFT-A-003 Amendment of a Transit declaration]"/>
            <x15:cachedUniqueName index="14" name="[Table3].[AES Scenario].&amp;[AES/EXP/EFT/E-EXP-EFT-A-004 Departure notifies Office of Exit for non appropriate Office of Destination – Release for Exit by alternative evidence]"/>
            <x15:cachedUniqueName index="15" name="[Table3].[AES Scenario].&amp;[AES/EXP/EFT/E-EXP-EFT-A-005 Departure notifies Office of Exit for non appropriate Office of Destination – Invalidation  due to lack of or insufficient alternative evidence]"/>
            <x15:cachedUniqueName index="16" name="[Table3].[AES Scenario].&amp;[AES/EXP/EFT/E-EXP-EFT-A-006 Departure notifies Office of Exit for the initiation of recovery]"/>
            <x15:cachedUniqueName index="17" name="[Table3].[AES Scenario].&amp;[AES/EXP/EFT/E-EXP-EFT-A-007 Invalidation by Transit or Not released for Transit]"/>
            <x15:cachedUniqueName index="18" name="[Table3].[AES Scenario].&amp;[AES/EXP/EFT/E-EXP-EFT-A-008 Departure notifies Office of Exit of unsatisfactory destination control results - Release for Exit by alternative evidence]"/>
            <x15:cachedUniqueName index="19" name="[Table3].[AES Scenario].&amp;[AES/EXP/EFT/E-EXP-EFT-A-009 Departure notifies Office of Exit of unsatisfactory destination control results - Invalidation due to lack of or insufficient alternative evidence]"/>
            <x15:cachedUniqueName index="20" name="[Table3].[AES Scenario].&amp;[AES/EXP/EFT/E-EXP-EFT-M-001 Core Flow of the export followed by transit - External Transit]"/>
            <x15:cachedUniqueName index="21" name="[Table3].[AES Scenario].&amp;[AES/EXP/EFT/E-EXP-EFT-M-002 Core Flow of the Export followed by Transit – Internal Transit]"/>
            <x15:cachedUniqueName index="22" name="[Table3].[AES Scenario].&amp;[AES/EXP/ENQ/E-EXP-ENQ-A-001 Expiry of time limit to receive exit results – Confirmation of exit by Alternative Evidence (Enquiry information code: “Exited-Alternative Evidence”)]"/>
            <x15:cachedUniqueName index="23" name="[Table3].[AES Scenario].&amp;[AES/EXP/ENQ/E-EXP-ENQ-A-002 Expiry of timer to receive exit results - Invalidation after expiry of time limit to receive Alternative Evidence]"/>
            <x15:cachedUniqueName index="24" name="[Table3].[AES Scenario].&amp;[AES/EXP/ENQ/E-EXP-ENQ-A-003 Expiry of time limit to receive exit results – Enquiry information code: “Expected to Exit”]"/>
            <x15:cachedUniqueName index="25" name="[Table3].[AES Scenario].&amp;[AES/EXP/ENQ/E-EXP-ENQ-A-004 Expiry of time limit to receive exit results – Enquiry information code: “Will not exit”]"/>
            <x15:cachedUniqueName index="26" name="[Table3].[AES Scenario].&amp;[AES/EXP/ENQ/E-EXP-ENQ-A-005 Expiry of time limit to receive exit results after international diversion occurred - Exit Results received after Enquiry Procedure]"/>
            <x15:cachedUniqueName index="27" name="[Table3].[AES Scenario].&amp;[AES/EXP/ENQ/E-EXP-ENQ-A-006 Trader sends Enquiry Information on his/her own initiative (Enquiry information code: “Exited-Alternative Evidence” or “Exited-No Alternative Evidence”) - Exit Results received after Enquiry Procedure]"/>
            <x15:cachedUniqueName index="28" name="[Table3].[AES Scenario].&amp;[AES/EXP/ENQ/E-EXP-ENQ-A-007 Trader sends Enquiry Information on his/her own initiative (Enquiry information code: “Exited-Alternative Evidence”) - Confirmation of exit by Alternative Evidence]"/>
            <x15:cachedUniqueName index="29" name="[Table3].[AES Scenario].&amp;[AES/EXP/ENQ/E-EXP-ENQ-A-008 Trader sends Enquiry Information on his/her own initiative (Enquiry information code: “Exited-Alternative Evidence”) - Insufficient Alternative Evidence]"/>
            <x15:cachedUniqueName index="30" name="[Table3].[AES Scenario].&amp;[AES/EXP/ENQ/E-EXP-ENQ-A-009 Trader sends Enquiry Information on his/her own initiative (Enquiry information code: “Exited-No Alternative Evidence”) – No Release for Exit at the Customs Office of Exit]"/>
            <x15:cachedUniqueName index="31" name="[Table3].[AES Scenario].&amp;[AES/EXP/ENQ/E-EXP-ENQ-E-001 Expiry of time limit to receive exit results – Invalid Enquiry information/Insufficient Alternative Evidence, if any]"/>
            <x15:cachedUniqueName index="32" name="[Table3].[AES Scenario].&amp;[AES/EXP/ENQ/E-EXP-ENQ-E-002 Trader sends Enquiry Information on his/her own initiative (Enquiry information code: “Exited-Alternative Evidence” or “Exited-No Alternative Evidence”) - Invalid Enquiry Information]"/>
            <x15:cachedUniqueName index="33" name="[Table3].[AES Scenario].&amp;[AES/EXP/ENQ/E-EXP-ENQ-M-001 Expiry of time limit to receive exit results - Exit Results received after Enquiry Procedure]"/>
            <x15:cachedUniqueName index="34" name="[Table3].[AES Scenario].&amp;[AES/EXP/EXP/E-EXP-EXP-A-003 Declaration submission prior to presentation]"/>
            <x15:cachedUniqueName index="35" name="[Table3].[AES Scenario].&amp;[AES/EXP/EXP/E-EXP-EXP-A-004 Correction of the pre-lodged declaration prior to presentation of goods]"/>
            <x15:cachedUniqueName index="36" name="[Table3].[AES Scenario].&amp;[AES/EXP/EXP/E-EXP-EXP-A-005 Cancellation of the pre-lodged declaration prior to presentation of goods]"/>
            <x15:cachedUniqueName index="37" name="[Table3].[AES Scenario].&amp;[AES/EXP/EXP/E-EXP-EXP-A-006 Declaration submission prior to presentation with invalid presentation notification]"/>
            <x15:cachedUniqueName index="38" name="[Table3].[AES Scenario].&amp;[AES/EXP/EXP/E-EXP-EXP-A-007 Export and Exit when the Customs Office of Export is the Customs Office of Exit]"/>
            <x15:cachedUniqueName index="39" name="[Table3].[AES Scenario].&amp;[AES/EXP/EXP/E-EXP-EXP-E-001 Declaration submission prior to presentation with timer expiry]"/>
            <x15:cachedUniqueName index="40" name="[Table3].[AES Scenario].&amp;[AES/EXP/GUE/E-EXP-GUE-A-001 Control at Export with release for Export when goods are under excise duty suspension arrangement]"/>
            <x15:cachedUniqueName index="41" name="[Table3].[AES Scenario].&amp;[AES/EXP/GUE/E-EXP-GUE-A-002 Control at Export with release for Export refused when goods are under excise duty suspension arrangement]"/>
            <x15:cachedUniqueName index="42" name="[Table3].[AES Scenario].&amp;[AES/EXP/GUE/E-EXP-GUE-A-003 Control at Exit with release for Exit refused when goods are under excise duty suspension arrangement]"/>
            <x15:cachedUniqueName index="43" name="[Table3].[AES Scenario].&amp;[AES/EXP/GUE/E-EXP-GUE-A-004 Declaration submission prior to presentation when goods are under excise duty suspension arrangement]"/>
            <x15:cachedUniqueName index="44" name="[Table3].[AES Scenario].&amp;[AES/EXP/GUE/E-EXP-GUE-A-005 Correction of the pre-lodged declaration prior to presentation of goods when goods are under excise duty suspension arrangement]"/>
            <x15:cachedUniqueName index="45" name="[Table3].[AES Scenario].&amp;[AES/EXP/GUE/E-EXP-GUE-A-006 Cancellation of the pre-lodged declaration prior to presentation of goods when goods are under excise duty suspension arrangement]"/>
            <x15:cachedUniqueName index="46" name="[Table3].[AES Scenario].&amp;[AES/EXP/GUE/E-EXP-GUE-A-007 Declaration amendment accepted when goods are under excise duty suspension arrangement]"/>
            <x15:cachedUniqueName index="47" name="[Table3].[AES Scenario].&amp;[AES/EXP/GUE/E-EXP-GUE-A-008 Certification of Exit in the enquiry procedure with goods under excise duty suspension arrangement]"/>
            <x15:cachedUniqueName index="48" name="[Table3].[AES Scenario].&amp;[AES/EXP/GUE/E-EXP-GUE-E-001 Rejection of declaration with goods under excise duty suspension arrangement due to e-AD request rejection]"/>
            <x15:cachedUniqueName index="49" name="[Table3].[AES Scenario].&amp;[AES/EXP/GUE/E-EXP-GUE-E-002 Rejection of declaration with goods under excise duty suspension arrangement due to negative cross-check]"/>
            <x15:cachedUniqueName index="50" name="[Table3].[AES Scenario].&amp;[AES/EXP/GUE/E-EXP-GUE-E-003 Declaration submission prior to presentation with timer expiry when goods are under excise duty suspension arrangement]"/>
            <x15:cachedUniqueName index="51" name="[Table3].[AES Scenario].&amp;[AES/EXP/GUE/E-EXP-GUE-M-001 Core flow with goods under excise duty suspension arrangement]"/>
            <x15:cachedUniqueName index="52" name="[Table3].[AES Scenario].&amp;[AES/EXP/INV/E-EXP-INV-A-005 Invalidation with goods under excise duty suspension arrangement]"/>
            <x15:cachedUniqueName index="53" name="[Table3].[AES Scenario].&amp;[AES/EXP/INV/E-EXP-INV-A-006 Invalidation of an export declaration lodged under centralised clearance]"/>
            <x15:cachedUniqueName index="54" name="[Table3].[AES Scenario].&amp;[AES/EXP/INV/E-EXP-INV-A-007 Invalidation with Supplementary Declaration lodged under centralised clearance]"/>
            <x15:cachedUniqueName index="55" name="[Table3].[AES Scenario].&amp;[AES/EXP/INV/E-EXP-INV-A-008 Invalidation when the Customs Office of Export is the Customs Office of Exit]"/>
            <x15:cachedUniqueName index="56" name="[Table3].[AES Scenario].&amp;[AES/EXP/SSD/E-EXP-SSD-A-001 Control at Export with release for Export (Simplified declaration)]"/>
            <x15:cachedUniqueName index="57" name="[Table3].[AES Scenario].&amp;[AES/EXP/SSD/E-EXP-SSD-A-002 Recording of supplementary declaration]"/>
            <x15:cachedUniqueName index="58" name="[Table3].[AES Scenario].&amp;[AES/EXP/SSD/E-EXP-SSD-A-003 Recording of supplementary declaration under centralised clearance]"/>
            <x15:cachedUniqueName index="59" name="[Table3].[AES Scenario].&amp;[AES/EXP/SSD/E-EXP-SSD-A-004 Recording of Recapitulative Supplementary Declaration]"/>
            <x15:cachedUniqueName index="60" name="[Table3].[AES Scenario].&amp;[AES/EXP/SSD/E-EXP-SSD-E-001 Rejection of supplementary declaration]"/>
            <x15:cachedUniqueName index="61" name="[Table3].[AES Scenario].&amp;[AES/EXP/SSD/E-EXP-SSD-E-002 Extension/Expiry of the timer for lodgement of Supplementary Declaration]"/>
            <x15:cachedUniqueName index="62" name="[Table3].[AES Scenario].&amp;[AES/EXP/SSD/E-EXP-SSD-M-001 Simplified declaration]"/>
            <x15:cachedUniqueName index="63" name="[Table3].[AES Scenario].&amp;[AES/EXS/EXT/E-EXS-EXT-E-003 Exit notification not received]"/>
            <x15:cachedUniqueName index="64" name="[Table3].[AES Scenario].&amp;[AES/REN/CFL/E-REN-CFL-M-001 Core flow]"/>
            <x15:cachedUniqueName index="65" name="[Table3].[AES Scenario].&amp;[AES/REN/EXT/E-REN-EXT-A-001 Exit after Storing]"/>
            <x15:cachedUniqueName index="66" name="[Table3].[AES Scenario].&amp;[AES/REN/EXT/E-REN-EXT-A-002 Exit after reception of multiple manifests]"/>
            <x15:cachedUniqueName index="67" name="[Table3].[AES Scenario].&amp;[AES/REN/EXT/E-REN-EXT-A-003 Exit information available through other systems]"/>
            <x15:cachedUniqueName index="68" name="[Table3].[AES Scenario].&amp;[AES/REN/EXT/E-REN-EXT-E-001 Exit Notification not received]"/>
            <x15:cachedUniqueName index="69" name="[Table3].[AES Scenario].&amp;[AES/REN/EXT/E-REN-EXT-E-002 Initial manifest rejected]"/>
            <x15:cachedUniqueName index="70" name="[Table3].[AES Scenario].&amp;[AES/REN/EXT/E-REN-EXT-E-003 Rejection of exit notification]"/>
            <x15:cachedUniqueName index="71" name="[Table3].[AES Scenario].&amp;[AES/REN/INV/E-REN-INV-A-001 Invalidation requested by Trader]"/>
            <x15:cachedUniqueName index="72" name="[Table3].[AES Scenario].&amp;[AES/REN/INV/E-REN-INV-E-001 Invalidation requested by Trader refused]"/>
            <x15:cachedUniqueName index="73" name="[Table3].[AES Scenario].&amp;[AES/REN/REG/E-REN-REG-Α-002 Control at Exit with release for Exit refused]"/>
            <x15:cachedUniqueName index="74" name="[Table3].[AES Scenario].&amp;[AES/REN/REG/E-REN-REG-A-001 Control at Exit with release for Exit]"/>
            <x15:cachedUniqueName index="75" name="[Table3].[AES Scenario].&amp;[AES/REN/REG/E-REN-REG-A-003 Re-Export Notification amendment accepted]"/>
            <x15:cachedUniqueName index="76" name="[Table3].[AES Scenario].&amp;[AES/REN/REG/E-REN-REG-E-001 Rejection of Re-Export Notification]"/>
            <x15:cachedUniqueName index="77" name="[Table3].[AES Scenario].&amp;[AES/REN/REG/E-REN-REG-E-002 Re-Export Notification amendment rejected]"/>
          </x15:cachedUniqueNames>
        </ext>
      </extLst>
    </cacheField>
    <cacheField name="[Table3].[ECSP2 Scenario].[ECSP2 Scenario]" caption="ECSP2 Scenario" numFmtId="0" hierarchy="28" level="1">
      <sharedItems containsBlank="1" count="14">
        <s v="ECSP2/EXP/CFL/Core flow"/>
        <s v="ECSP2/EXP/EXP/Control at Export with release for Export refused (Normal procedure)"/>
        <s v="ECSP2/EXP/EXP/Control at Export with release for Export (Normal procedure)"/>
        <s v="ECSP2/EXP/EXP/Declaration amendment accepted"/>
        <m/>
        <s v="ECSP2/EXP/DIV/International Diversion Accepted"/>
        <s v="ECSP2/EXP/EXP/Manual Closure at Export based on alternative proof"/>
        <s v="ECSP2/EXP/EMS/Status request/response, ECSP2/EXP/INV/Cancellation initiated by the Customs Officer at Export"/>
        <s v="ECSP2/EXP/EMS/Status request/response"/>
        <s v="ECSP2/EXP/EXT/Control at Exit with release for Exit"/>
        <s v="ECSP2/EXP/EXT/Control at Exit with release for Exit refused"/>
        <s v="ECSP2/EXP/INV/Cancellation by Trader before release of the movement for Export"/>
        <s v="ECSP2/EXP/EXP/Rejection of declaration"/>
        <s v="ECSP2/EXS/DIV/Diversion Accepted" u="1"/>
      </sharedItems>
      <extLst>
        <ext xmlns:x15="http://schemas.microsoft.com/office/spreadsheetml/2010/11/main" uri="{4F2E5C28-24EA-4eb8-9CBF-B6C8F9C3D259}">
          <x15:cachedUniqueNames>
            <x15:cachedUniqueName index="0" name="[Table3].[ECSP2 Scenario].&amp;[ECSP2/EXP/CFL/Core flow]"/>
            <x15:cachedUniqueName index="1" name="[Table3].[ECSP2 Scenario].&amp;[ECSP2/EXP/EXP/Control at Export with release for Export refused (Normal procedure)]"/>
            <x15:cachedUniqueName index="2" name="[Table3].[ECSP2 Scenario].&amp;[ECSP2/EXP/EXP/Control at Export with release for Export (Normal procedure)]"/>
            <x15:cachedUniqueName index="3" name="[Table3].[ECSP2 Scenario].&amp;[ECSP2/EXP/EXP/Declaration amendment accepted]"/>
            <x15:cachedUniqueName index="4" name="[Table3].[ECSP2 Scenario].&amp;"/>
            <x15:cachedUniqueName index="5" name="[Table3].[ECSP2 Scenario].&amp;[ECSP2/EXP/DIV/International Diversion Accepted]"/>
            <x15:cachedUniqueName index="6" name="[Table3].[ECSP2 Scenario].&amp;[ECSP2/EXP/EXP/Manual Closure at Export based on alternative proof]"/>
            <x15:cachedUniqueName index="7" name="[Table3].[ECSP2 Scenario].&amp;[ECSP2/EXP/EMS/Status request/response, ECSP2/EXP/INV/Cancellation initiated by the Customs Officer at Export]"/>
            <x15:cachedUniqueName index="8" name="[Table3].[ECSP2 Scenario].&amp;[ECSP2/EXP/EMS/Status request/response]"/>
            <x15:cachedUniqueName index="9" name="[Table3].[ECSP2 Scenario].&amp;[ECSP2/EXP/EXT/Control at Exit with release for Exit]"/>
            <x15:cachedUniqueName index="10" name="[Table3].[ECSP2 Scenario].&amp;[ECSP2/EXP/EXT/Control at Exit with release for Exit refused]"/>
            <x15:cachedUniqueName index="11" name="[Table3].[ECSP2 Scenario].&amp;[ECSP2/EXP/INV/Cancellation by Trader before release of the movement for Export]"/>
            <x15:cachedUniqueName index="12" name="[Table3].[ECSP2 Scenario].&amp;[ECSP2/EXP/EXP/Rejection of declaration]"/>
            <x15:cachedUniqueName index="13" name="[Table3].[ECSP2 Scenario].&amp;[ECSP2/EXS/DIV/Diversion Accepted]"/>
          </x15:cachedUniqueNames>
        </ext>
      </extLst>
    </cacheField>
    <cacheField name="[Table3].[AES L2-L3 Group].[AES L2-L3 Group]" caption="AES L2-L3 Group" numFmtId="0" hierarchy="27" level="1">
      <sharedItems count="13">
        <s v="E-EXP-CCE"/>
        <s v="E-EXP-DIV"/>
        <s v="E-EXP-EFT"/>
        <s v="E-EXP-ENQ"/>
        <s v="E-EXP-EXP"/>
        <s v="E-EXP-GUE"/>
        <s v="E-EXP-INV"/>
        <s v="E-EXP-SSD"/>
        <s v="E-EXS-EXT"/>
        <s v="E-REN-CFL"/>
        <s v="E-REN-EXT"/>
        <s v="E-REN-INV"/>
        <s v="E-REN-REG"/>
      </sharedItems>
      <extLst>
        <ext xmlns:x15="http://schemas.microsoft.com/office/spreadsheetml/2010/11/main" uri="{4F2E5C28-24EA-4eb8-9CBF-B6C8F9C3D259}">
          <x15:cachedUniqueNames>
            <x15:cachedUniqueName index="0" name="[Table3].[AES L2-L3 Group].&amp;[E-EXP-CCE]"/>
            <x15:cachedUniqueName index="1" name="[Table3].[AES L2-L3 Group].&amp;[E-EXP-DIV]"/>
            <x15:cachedUniqueName index="2" name="[Table3].[AES L2-L3 Group].&amp;[E-EXP-EFT]"/>
            <x15:cachedUniqueName index="3" name="[Table3].[AES L2-L3 Group].&amp;[E-EXP-ENQ]"/>
            <x15:cachedUniqueName index="4" name="[Table3].[AES L2-L3 Group].&amp;[E-EXP-EXP]"/>
            <x15:cachedUniqueName index="5" name="[Table3].[AES L2-L3 Group].&amp;[E-EXP-GUE]"/>
            <x15:cachedUniqueName index="6" name="[Table3].[AES L2-L3 Group].&amp;[E-EXP-INV]"/>
            <x15:cachedUniqueName index="7" name="[Table3].[AES L2-L3 Group].&amp;[E-EXP-SSD]"/>
            <x15:cachedUniqueName index="8" name="[Table3].[AES L2-L3 Group].&amp;[E-EXS-EXT]"/>
            <x15:cachedUniqueName index="9" name="[Table3].[AES L2-L3 Group].&amp;[E-REN-CFL]"/>
            <x15:cachedUniqueName index="10" name="[Table3].[AES L2-L3 Group].&amp;[E-REN-EXT]"/>
            <x15:cachedUniqueName index="11" name="[Table3].[AES L2-L3 Group].&amp;[E-REN-INV]"/>
            <x15:cachedUniqueName index="12" name="[Table3].[AES L2-L3 Group].&amp;[E-REN-REG]"/>
          </x15:cachedUniqueNames>
        </ext>
      </extLst>
    </cacheField>
  </cacheFields>
  <cacheHierarchies count="73">
    <cacheHierarchy uniqueName="[Table1].[Full Ref]" caption="Full Ref" attribute="1" defaultMemberUniqueName="[Table1].[Full Ref].[All]" allUniqueName="[Table1].[Full Ref].[All]" dimensionUniqueName="[Table1]" displayFolder="" count="0" memberValueDatatype="130" unbalanced="0"/>
    <cacheHierarchy uniqueName="[Table1].[L0]" caption="L0" attribute="1" defaultMemberUniqueName="[Table1].[L0].[All]" allUniqueName="[Table1].[L0].[All]" dimensionUniqueName="[Table1]" displayFolder="" count="0" memberValueDatatype="130" unbalanced="0"/>
    <cacheHierarchy uniqueName="[Table1].[L1 - ID]" caption="L1 - ID" attribute="1" defaultMemberUniqueName="[Table1].[L1 - ID].[All]" allUniqueName="[Table1].[L1 - ID].[All]" dimensionUniqueName="[Table1]" displayFolder="" count="0" memberValueDatatype="130" unbalanced="0"/>
    <cacheHierarchy uniqueName="[Table1].[L1 - Descr]" caption="L1 - Descr" attribute="1" defaultMemberUniqueName="[Table1].[L1 - Descr].[All]" allUniqueName="[Table1].[L1 - Descr].[All]" dimensionUniqueName="[Table1]" displayFolder="" count="0" memberValueDatatype="130" unbalanced="0"/>
    <cacheHierarchy uniqueName="[Table1].[L1 - Code]" caption="L1 - Code" attribute="1" defaultMemberUniqueName="[Table1].[L1 - Code].[All]" allUniqueName="[Table1].[L1 - Code].[All]" dimensionUniqueName="[Table1]" displayFolder="" count="0" memberValueDatatype="130" unbalanced="0"/>
    <cacheHierarchy uniqueName="[Table1].[L2 - ID]" caption="L2 - ID" attribute="1" defaultMemberUniqueName="[Table1].[L2 - ID].[All]" allUniqueName="[Table1].[L2 - ID].[All]" dimensionUniqueName="[Table1]" displayFolder="" count="0" memberValueDatatype="130" unbalanced="0"/>
    <cacheHierarchy uniqueName="[Table1].[L2 - Descr]" caption="L2 - Descr" attribute="1" defaultMemberUniqueName="[Table1].[L2 - Descr].[All]" allUniqueName="[Table1].[L2 - Descr].[All]" dimensionUniqueName="[Table1]" displayFolder="" count="0" memberValueDatatype="130" unbalanced="0"/>
    <cacheHierarchy uniqueName="[Table1].[L2 - Code]" caption="L2 - Code" attribute="1" defaultMemberUniqueName="[Table1].[L2 - Code].[All]" allUniqueName="[Table1].[L2 - Code].[All]" dimensionUniqueName="[Table1]" displayFolder="" count="0" memberValueDatatype="130" unbalanced="0"/>
    <cacheHierarchy uniqueName="[Table1].[L3 - ID]" caption="L3 - ID" attribute="1" defaultMemberUniqueName="[Table1].[L3 - ID].[All]" allUniqueName="[Table1].[L3 - ID].[All]" dimensionUniqueName="[Table1]" displayFolder="" count="0" memberValueDatatype="130" unbalanced="0"/>
    <cacheHierarchy uniqueName="[Table1].[L3 - Descr]" caption="L3 - Descr" attribute="1" defaultMemberUniqueName="[Table1].[L3 - Descr].[All]" allUniqueName="[Table1].[L3 - Descr].[All]" dimensionUniqueName="[Table1]" displayFolder="" count="0" memberValueDatatype="130" unbalanced="0"/>
    <cacheHierarchy uniqueName="[Table1].[L3 - Code]" caption="L3 - Code" attribute="1" defaultMemberUniqueName="[Table1].[L3 - Code].[All]" allUniqueName="[Table1].[L3 - Code].[All]" dimensionUniqueName="[Table1]" displayFolder="" count="0" memberValueDatatype="130" unbalanced="0"/>
    <cacheHierarchy uniqueName="[Table1].[L2-L3 Code]" caption="L2-L3 Code" attribute="1" defaultMemberUniqueName="[Table1].[L2-L3 Code].[All]" allUniqueName="[Table1].[L2-L3 Code].[All]" dimensionUniqueName="[Table1]" displayFolder="" count="0" memberValueDatatype="130" unbalanced="0"/>
    <cacheHierarchy uniqueName="[Table1].[L2 - Alias]" caption="L2 - Alias" attribute="1" defaultMemberUniqueName="[Table1].[L2 - Alias].[All]" allUniqueName="[Table1].[L2 - Alias].[All]" dimensionUniqueName="[Table1]" displayFolder="" count="0" memberValueDatatype="130" unbalanced="0"/>
    <cacheHierarchy uniqueName="[Table13].[Full Ref]" caption="Full Ref" attribute="1" defaultMemberUniqueName="[Table13].[Full Ref].[All]" allUniqueName="[Table13].[Full Ref].[All]" dimensionUniqueName="[Table13]" displayFolder="" count="0" memberValueDatatype="130" unbalanced="0"/>
    <cacheHierarchy uniqueName="[Table13].[L0]" caption="L0" attribute="1" defaultMemberUniqueName="[Table13].[L0].[All]" allUniqueName="[Table13].[L0].[All]" dimensionUniqueName="[Table13]" displayFolder="" count="0" memberValueDatatype="130" unbalanced="0"/>
    <cacheHierarchy uniqueName="[Table13].[L1 - ID]" caption="L1 - ID" attribute="1" defaultMemberUniqueName="[Table13].[L1 - ID].[All]" allUniqueName="[Table13].[L1 - ID].[All]" dimensionUniqueName="[Table13]" displayFolder="" count="0" memberValueDatatype="130" unbalanced="0"/>
    <cacheHierarchy uniqueName="[Table13].[L1 - Descr]" caption="L1 - Descr" attribute="1" defaultMemberUniqueName="[Table13].[L1 - Descr].[All]" allUniqueName="[Table13].[L1 - Descr].[All]" dimensionUniqueName="[Table13]" displayFolder="" count="0" memberValueDatatype="130" unbalanced="0"/>
    <cacheHierarchy uniqueName="[Table13].[L1 - Code]" caption="L1 - Code" attribute="1" defaultMemberUniqueName="[Table13].[L1 - Code].[All]" allUniqueName="[Table13].[L1 - Code].[All]" dimensionUniqueName="[Table13]" displayFolder="" count="0" memberValueDatatype="130" unbalanced="0"/>
    <cacheHierarchy uniqueName="[Table13].[L2 - ID]" caption="L2 - ID" attribute="1" defaultMemberUniqueName="[Table13].[L2 - ID].[All]" allUniqueName="[Table13].[L2 - ID].[All]" dimensionUniqueName="[Table13]" displayFolder="" count="0" memberValueDatatype="130" unbalanced="0"/>
    <cacheHierarchy uniqueName="[Table13].[L2 - Descr]" caption="L2 - Descr" attribute="1" defaultMemberUniqueName="[Table13].[L2 - Descr].[All]" allUniqueName="[Table13].[L2 - Descr].[All]" dimensionUniqueName="[Table13]" displayFolder="" count="0" memberValueDatatype="130" unbalanced="0"/>
    <cacheHierarchy uniqueName="[Table13].[L2 - Code]" caption="L2 - Code" attribute="1" defaultMemberUniqueName="[Table13].[L2 - Code].[All]" allUniqueName="[Table13].[L2 - Code].[All]" dimensionUniqueName="[Table13]" displayFolder="" count="0" memberValueDatatype="130" unbalanced="0"/>
    <cacheHierarchy uniqueName="[Table13].[L3 - ID]" caption="L3 - ID" attribute="1" defaultMemberUniqueName="[Table13].[L3 - ID].[All]" allUniqueName="[Table13].[L3 - ID].[All]" dimensionUniqueName="[Table13]" displayFolder="" count="0" memberValueDatatype="130" unbalanced="0"/>
    <cacheHierarchy uniqueName="[Table13].[L3 - Descr]" caption="L3 - Descr" attribute="1" defaultMemberUniqueName="[Table13].[L3 - Descr].[All]" allUniqueName="[Table13].[L3 - Descr].[All]" dimensionUniqueName="[Table13]" displayFolder="" count="0" memberValueDatatype="130" unbalanced="0"/>
    <cacheHierarchy uniqueName="[Table13].[L3 - Code]" caption="L3 - Code" attribute="1" defaultMemberUniqueName="[Table13].[L3 - Code].[All]" allUniqueName="[Table13].[L3 - Code].[All]" dimensionUniqueName="[Table13]" displayFolder="" count="0" memberValueDatatype="130" unbalanced="0"/>
    <cacheHierarchy uniqueName="[Table13].[L2-L3 Code]" caption="L2-L3 Code" attribute="1" defaultMemberUniqueName="[Table13].[L2-L3 Code].[All]" allUniqueName="[Table13].[L2-L3 Code].[All]" dimensionUniqueName="[Table13]" displayFolder="" count="0" memberValueDatatype="130" unbalanced="0"/>
    <cacheHierarchy uniqueName="[Table13].[L2 - Alias]" caption="L2 - Alias" attribute="1" defaultMemberUniqueName="[Table13].[L2 - Alias].[All]" allUniqueName="[Table13].[L2 - Alias].[All]" dimensionUniqueName="[Table13]" displayFolder="" count="0" memberValueDatatype="130" unbalanced="0"/>
    <cacheHierarchy uniqueName="[Table3].[AES Scenario]" caption="AES Scenario" attribute="1" defaultMemberUniqueName="[Table3].[AES Scenario].[All]" allUniqueName="[Table3].[AES Scenario].[All]" dimensionUniqueName="[Table3]" displayFolder="" count="2" memberValueDatatype="130" unbalanced="0">
      <fieldsUsage count="2">
        <fieldUsage x="-1"/>
        <fieldUsage x="1"/>
      </fieldsUsage>
    </cacheHierarchy>
    <cacheHierarchy uniqueName="[Table3].[AES L2-L3 Group]" caption="AES L2-L3 Group" attribute="1" defaultMemberUniqueName="[Table3].[AES L2-L3 Group].[All]" allUniqueName="[Table3].[AES L2-L3 Group].[All]" dimensionUniqueName="[Table3]" displayFolder="" count="2" memberValueDatatype="130" unbalanced="0">
      <fieldsUsage count="2">
        <fieldUsage x="-1"/>
        <fieldUsage x="3"/>
      </fieldsUsage>
    </cacheHierarchy>
    <cacheHierarchy uniqueName="[Table3].[ECSP2 Scenario]" caption="ECSP2 Scenario" attribute="1" defaultMemberUniqueName="[Table3].[ECSP2 Scenario].[All]" allUniqueName="[Table3].[ECSP2 Scenario].[All]" dimensionUniqueName="[Table3]" displayFolder="" count="2" memberValueDatatype="130" unbalanced="0">
      <fieldsUsage count="2">
        <fieldUsage x="-1"/>
        <fieldUsage x="2"/>
      </fieldsUsage>
    </cacheHierarchy>
    <cacheHierarchy uniqueName="[Table3].[ECSP2 L2-L3 Group]" caption="ECSP2 L2-L3 Group" attribute="1" defaultMemberUniqueName="[Table3].[ECSP2 L2-L3 Group].[All]" allUniqueName="[Table3].[ECSP2 L2-L3 Group].[All]" dimensionUniqueName="[Table3]" displayFolder="" count="0" memberValueDatatype="130" unbalanced="0"/>
    <cacheHierarchy uniqueName="[Table3].[Transition Analysis Outcome]" caption="Transition Analysis Outcome" attribute="1" defaultMemberUniqueName="[Table3].[Transition Analysis Outcome].[All]" allUniqueName="[Table3].[Transition Analysis Outcome].[All]" dimensionUniqueName="[Table3]" displayFolder="" count="0" memberValueDatatype="20" unbalanced="0"/>
    <cacheHierarchy uniqueName="[Table3].[Gap Analysis Indicator]" caption="Gap Analysis Indicator" attribute="1" defaultMemberUniqueName="[Table3].[Gap Analysis Indicator].[All]" allUniqueName="[Table3].[Gap Analysis Indicator].[All]" dimensionUniqueName="[Table3]" displayFolder="" count="2" memberValueDatatype="20" unbalanced="0">
      <fieldsUsage count="2">
        <fieldUsage x="-1"/>
        <fieldUsage x="0"/>
      </fieldsUsage>
    </cacheHierarchy>
    <cacheHierarchy uniqueName="[Table3].[Compatibility Assessment]" caption="Compatibility Assessment" attribute="1" defaultMemberUniqueName="[Table3].[Compatibility Assessment].[All]" allUniqueName="[Table3].[Compatibility Assessment].[All]" dimensionUniqueName="[Table3]" displayFolder="" count="0" memberValueDatatype="20" unbalanced="0"/>
    <cacheHierarchy uniqueName="[Table3].[IE Compatibility Indicator]" caption="IE Compatibility Indicator" attribute="1" defaultMemberUniqueName="[Table3].[IE Compatibility Indicator].[All]" allUniqueName="[Table3].[IE Compatibility Indicator].[All]" dimensionUniqueName="[Table3]" displayFolder="" count="0" memberValueDatatype="20" unbalanced="0"/>
    <cacheHierarchy uniqueName="[Table3].[State Machine Compatibility Indicator]" caption="State Machine Compatibility Indicator" attribute="1" defaultMemberUniqueName="[Table3].[State Machine Compatibility Indicator].[All]" allUniqueName="[Table3].[State Machine Compatibility Indicator].[All]" dimensionUniqueName="[Table3]" displayFolder="" count="0" memberValueDatatype="20" unbalanced="0"/>
    <cacheHierarchy uniqueName="[Table3].[Transition Conflict Explanation and other Remarks]" caption="Transition Conflict Explanation and other Remarks" attribute="1" defaultMemberUniqueName="[Table3].[Transition Conflict Explanation and other Remarks].[All]" allUniqueName="[Table3].[Transition Conflict Explanation and other Remarks].[All]" dimensionUniqueName="[Table3]" displayFolder="" count="0" memberValueDatatype="130" unbalanced="0"/>
    <cacheHierarchy uniqueName="[Table3].[Precondition for use in AES]" caption="Precondition for use in AES" attribute="1" defaultMemberUniqueName="[Table3].[Precondition for use in AES].[All]" allUniqueName="[Table3].[Precondition for use in AES].[All]" dimensionUniqueName="[Table3]" displayFolder="" count="0" memberValueDatatype="130" unbalanced="0"/>
    <cacheHierarchy uniqueName="[Table3].[Resolution for State Machine]" caption="Resolution for State Machine" attribute="1" defaultMemberUniqueName="[Table3].[Resolution for State Machine].[All]" allUniqueName="[Table3].[Resolution for State Machine].[All]" dimensionUniqueName="[Table3]" displayFolder="" count="0" memberValueDatatype="130" unbalanced="0"/>
    <cacheHierarchy uniqueName="[Table3].[Resolution for CD Exchanges]" caption="Resolution for CD Exchanges" attribute="1" defaultMemberUniqueName="[Table3].[Resolution for CD Exchanges].[All]" allUniqueName="[Table3].[Resolution for CD Exchanges].[All]" dimensionUniqueName="[Table3]" displayFolder="" count="0" memberValueDatatype="130" unbalanced="0"/>
    <cacheHierarchy uniqueName="[Table3].[Remark for ED exchanges]" caption="Remark for ED exchanges" attribute="1" defaultMemberUniqueName="[Table3].[Remark for ED exchanges].[All]" allUniqueName="[Table3].[Remark for ED exchanges].[All]" dimensionUniqueName="[Table3]" displayFolder="" count="0" memberValueDatatype="130" unbalanced="0"/>
    <cacheHierarchy uniqueName="[Table3].[Reference to Transitional Scenario]" caption="Reference to Transitional Scenario" attribute="1" defaultMemberUniqueName="[Table3].[Reference to Transitional Scenario].[All]" allUniqueName="[Table3].[Reference to Transitional Scenario].[All]" dimensionUniqueName="[Table3]" displayFolder="" count="0" memberValueDatatype="130" unbalanced="0"/>
    <cacheHierarchy uniqueName="[Table3].[Scenario Key]" caption="Scenario Key" attribute="1" defaultMemberUniqueName="[Table3].[Scenario Key].[All]" allUniqueName="[Table3].[Scenario Key].[All]" dimensionUniqueName="[Table3]" displayFolder="" count="0" memberValueDatatype="130" unbalanced="0"/>
    <cacheHierarchy uniqueName="[Measures].[Scenario Keys]" caption="Scenario Keys" measure="1" displayFolder="" measureGroup="Table3" count="0"/>
    <cacheHierarchy uniqueName="[Measures].[IE Compatibility Indicators]" caption="IE Compatibility Indicators" measure="1" displayFolder="" measureGroup="Table3" count="0"/>
    <cacheHierarchy uniqueName="[Measures].[Gap Analysis Indicators]" caption="Gap Analysis Indicators" measure="1" displayFolder="" measureGroup="Table3" count="0"/>
    <cacheHierarchy uniqueName="[Measures].[ECS-P2 Scenario]" caption="ECS-P2 Scenario" measure="1" displayFolder="" measureGroup="Table3" count="0"/>
    <cacheHierarchy uniqueName="[Measures].[L2-L3Codes]" caption="L2-L3Codes" measure="1" displayFolder="" measureGroup="Table13" count="0"/>
    <cacheHierarchy uniqueName="[Measures].[__XL_Count Table3]" caption="__XL_Count Table3" measure="1" displayFolder="" measureGroup="Table3" count="0" hidden="1"/>
    <cacheHierarchy uniqueName="[Measures].[__XL_Count Table1]" caption="__XL_Count Table1" measure="1" displayFolder="" measureGroup="Table1" count="0" hidden="1"/>
    <cacheHierarchy uniqueName="[Measures].[__XL_Count Table13]" caption="__XL_Count Table13" measure="1" displayFolder="" measureGroup="Table13" count="0" hidden="1"/>
    <cacheHierarchy uniqueName="[Measures].[__No measures defined]" caption="__No measures defined" measure="1" displayFolder="" count="0" hidden="1"/>
    <cacheHierarchy uniqueName="[Measures].[Count of L2 - Code]" caption="Count of L2 - Code" measure="1" displayFolder="" measureGroup="Table1" count="0" hidden="1">
      <extLst>
        <ext xmlns:x15="http://schemas.microsoft.com/office/spreadsheetml/2010/11/main" uri="{B97F6D7D-B522-45F9-BDA1-12C45D357490}">
          <x15:cacheHierarchy aggregatedColumn="7"/>
        </ext>
      </extLst>
    </cacheHierarchy>
    <cacheHierarchy uniqueName="[Measures].[Count of L3 - Descr]" caption="Count of L3 - Descr" measure="1" displayFolder="" measureGroup="Table1" count="0" hidden="1">
      <extLst>
        <ext xmlns:x15="http://schemas.microsoft.com/office/spreadsheetml/2010/11/main" uri="{B97F6D7D-B522-45F9-BDA1-12C45D357490}">
          <x15:cacheHierarchy aggregatedColumn="9"/>
        </ext>
      </extLst>
    </cacheHierarchy>
    <cacheHierarchy uniqueName="[Measures].[Count of L3 - Descr 2]" caption="Count of L3 - Descr 2" measure="1" displayFolder="" measureGroup="Table13" count="0" hidden="1">
      <extLst>
        <ext xmlns:x15="http://schemas.microsoft.com/office/spreadsheetml/2010/11/main" uri="{B97F6D7D-B522-45F9-BDA1-12C45D357490}">
          <x15:cacheHierarchy aggregatedColumn="22"/>
        </ext>
      </extLst>
    </cacheHierarchy>
    <cacheHierarchy uniqueName="[Measures].[Count of L0]" caption="Count of L0" measure="1" displayFolder="" measureGroup="Table13" count="0" hidden="1">
      <extLst>
        <ext xmlns:x15="http://schemas.microsoft.com/office/spreadsheetml/2010/11/main" uri="{B97F6D7D-B522-45F9-BDA1-12C45D357490}">
          <x15:cacheHierarchy aggregatedColumn="14"/>
        </ext>
      </extLst>
    </cacheHierarchy>
    <cacheHierarchy uniqueName="[Measures].[Count of L0 2]" caption="Count of L0 2" measure="1" displayFolder="" measureGroup="Table1" count="0" hidden="1">
      <extLst>
        <ext xmlns:x15="http://schemas.microsoft.com/office/spreadsheetml/2010/11/main" uri="{B97F6D7D-B522-45F9-BDA1-12C45D357490}">
          <x15:cacheHierarchy aggregatedColumn="1"/>
        </ext>
      </extLst>
    </cacheHierarchy>
    <cacheHierarchy uniqueName="[Measures].[Count of Scenario Key]" caption="Count of Scenario Key" measure="1" displayFolder="" measureGroup="Table3" count="0" hidden="1">
      <extLst>
        <ext xmlns:x15="http://schemas.microsoft.com/office/spreadsheetml/2010/11/main" uri="{B97F6D7D-B522-45F9-BDA1-12C45D357490}">
          <x15:cacheHierarchy aggregatedColumn="41"/>
        </ext>
      </extLst>
    </cacheHierarchy>
    <cacheHierarchy uniqueName="[Measures].[Sum of IE Compatibility Indicator]" caption="Sum of IE Compatibility Indicator" measure="1" displayFolder="" measureGroup="Table3" count="0" hidden="1">
      <extLst>
        <ext xmlns:x15="http://schemas.microsoft.com/office/spreadsheetml/2010/11/main" uri="{B97F6D7D-B522-45F9-BDA1-12C45D357490}">
          <x15:cacheHierarchy aggregatedColumn="33"/>
        </ext>
      </extLst>
    </cacheHierarchy>
    <cacheHierarchy uniqueName="[Measures].[Var of IE Compatibility Indicator]" caption="Var of IE Compatibility Indicator" measure="1" displayFolder="" measureGroup="Table3" count="0" hidden="1">
      <extLst>
        <ext xmlns:x15="http://schemas.microsoft.com/office/spreadsheetml/2010/11/main" uri="{B97F6D7D-B522-45F9-BDA1-12C45D357490}">
          <x15:cacheHierarchy aggregatedColumn="33"/>
        </ext>
      </extLst>
    </cacheHierarchy>
    <cacheHierarchy uniqueName="[Measures].[Sum of Gap Analysis Indicator]" caption="Sum of Gap Analysis Indicator" measure="1" displayFolder="" measureGroup="Table3" count="0" hidden="1">
      <extLst>
        <ext xmlns:x15="http://schemas.microsoft.com/office/spreadsheetml/2010/11/main" uri="{B97F6D7D-B522-45F9-BDA1-12C45D357490}">
          <x15:cacheHierarchy aggregatedColumn="31"/>
        </ext>
      </extLst>
    </cacheHierarchy>
    <cacheHierarchy uniqueName="[Measures].[Distinct Count of Gap Analysis Indicator]" caption="Distinct Count of Gap Analysis Indicator" measure="1" displayFolder="" measureGroup="Table3" count="0" hidden="1">
      <extLst>
        <ext xmlns:x15="http://schemas.microsoft.com/office/spreadsheetml/2010/11/main" uri="{B97F6D7D-B522-45F9-BDA1-12C45D357490}">
          <x15:cacheHierarchy aggregatedColumn="31"/>
        </ext>
      </extLst>
    </cacheHierarchy>
    <cacheHierarchy uniqueName="[Measures].[Var of Gap Analysis Indicator]" caption="Var of Gap Analysis Indicator" measure="1" displayFolder="" measureGroup="Table3" count="0" hidden="1">
      <extLst>
        <ext xmlns:x15="http://schemas.microsoft.com/office/spreadsheetml/2010/11/main" uri="{B97F6D7D-B522-45F9-BDA1-12C45D357490}">
          <x15:cacheHierarchy aggregatedColumn="31"/>
        </ext>
      </extLst>
    </cacheHierarchy>
    <cacheHierarchy uniqueName="[Measures].[Distinct Count of IE Compatibility Indicator]" caption="Distinct Count of IE Compatibility Indicator" measure="1" displayFolder="" measureGroup="Table3" count="0" hidden="1">
      <extLst>
        <ext xmlns:x15="http://schemas.microsoft.com/office/spreadsheetml/2010/11/main" uri="{B97F6D7D-B522-45F9-BDA1-12C45D357490}">
          <x15:cacheHierarchy aggregatedColumn="33"/>
        </ext>
      </extLst>
    </cacheHierarchy>
    <cacheHierarchy uniqueName="[Measures].[Count of IE Compatibility Indicator]" caption="Count of IE Compatibility Indicator" measure="1" displayFolder="" measureGroup="Table3" count="0" hidden="1">
      <extLst>
        <ext xmlns:x15="http://schemas.microsoft.com/office/spreadsheetml/2010/11/main" uri="{B97F6D7D-B522-45F9-BDA1-12C45D357490}">
          <x15:cacheHierarchy aggregatedColumn="33"/>
        </ext>
      </extLst>
    </cacheHierarchy>
    <cacheHierarchy uniqueName="[Measures].[Count of Gap Analysis Indicator]" caption="Count of Gap Analysis Indicator" measure="1" displayFolder="" measureGroup="Table3" count="0" hidden="1">
      <extLst>
        <ext xmlns:x15="http://schemas.microsoft.com/office/spreadsheetml/2010/11/main" uri="{B97F6D7D-B522-45F9-BDA1-12C45D357490}">
          <x15:cacheHierarchy aggregatedColumn="31"/>
        </ext>
      </extLst>
    </cacheHierarchy>
    <cacheHierarchy uniqueName="[Measures].[Sum of State Machine Compatibility Indicator]" caption="Sum of State Machine Compatibility Indicator" measure="1" displayFolder="" measureGroup="Table3" count="0" hidden="1">
      <extLst>
        <ext xmlns:x15="http://schemas.microsoft.com/office/spreadsheetml/2010/11/main" uri="{B97F6D7D-B522-45F9-BDA1-12C45D357490}">
          <x15:cacheHierarchy aggregatedColumn="34"/>
        </ext>
      </extLst>
    </cacheHierarchy>
    <cacheHierarchy uniqueName="[Measures].[Count of State Machine Compatibility Indicator]" caption="Count of State Machine Compatibility Indicator" measure="1" displayFolder="" measureGroup="Table3" count="0" hidden="1">
      <extLst>
        <ext xmlns:x15="http://schemas.microsoft.com/office/spreadsheetml/2010/11/main" uri="{B97F6D7D-B522-45F9-BDA1-12C45D357490}">
          <x15:cacheHierarchy aggregatedColumn="34"/>
        </ext>
      </extLst>
    </cacheHierarchy>
    <cacheHierarchy uniqueName="[Measures].[Count of AES Scenario]" caption="Count of AES Scenario" measure="1" displayFolder="" measureGroup="Table3" count="0" hidden="1">
      <extLst>
        <ext xmlns:x15="http://schemas.microsoft.com/office/spreadsheetml/2010/11/main" uri="{B97F6D7D-B522-45F9-BDA1-12C45D357490}">
          <x15:cacheHierarchy aggregatedColumn="26"/>
        </ext>
      </extLst>
    </cacheHierarchy>
    <cacheHierarchy uniqueName="[Measures].[Distinct Count of AES Scenario]" caption="Distinct Count of AES Scenario" measure="1" displayFolder="" measureGroup="Table3" count="0" hidden="1">
      <extLst>
        <ext xmlns:x15="http://schemas.microsoft.com/office/spreadsheetml/2010/11/main" uri="{B97F6D7D-B522-45F9-BDA1-12C45D357490}">
          <x15:cacheHierarchy aggregatedColumn="26"/>
        </ext>
      </extLst>
    </cacheHierarchy>
    <cacheHierarchy uniqueName="[Measures].[Count of Full Ref]" caption="Count of Full Ref" measure="1" displayFolder="" measureGroup="Table13" count="0" hidden="1">
      <extLst>
        <ext xmlns:x15="http://schemas.microsoft.com/office/spreadsheetml/2010/11/main" uri="{B97F6D7D-B522-45F9-BDA1-12C45D357490}">
          <x15:cacheHierarchy aggregatedColumn="13"/>
        </ext>
      </extLst>
    </cacheHierarchy>
    <cacheHierarchy uniqueName="[Measures].[Distinct Count of Full Ref]" caption="Distinct Count of Full Ref" measure="1" displayFolder="" measureGroup="Table13" count="0" hidden="1">
      <extLst>
        <ext xmlns:x15="http://schemas.microsoft.com/office/spreadsheetml/2010/11/main" uri="{B97F6D7D-B522-45F9-BDA1-12C45D357490}">
          <x15:cacheHierarchy aggregatedColumn="13"/>
        </ext>
      </extLst>
    </cacheHierarchy>
    <cacheHierarchy uniqueName="[Measures].[Count of Resolution for State Machine]" caption="Count of Resolution for State Machine" measure="1" displayFolder="" measureGroup="Table3" count="0" hidden="1">
      <extLst>
        <ext xmlns:x15="http://schemas.microsoft.com/office/spreadsheetml/2010/11/main" uri="{B97F6D7D-B522-45F9-BDA1-12C45D357490}">
          <x15:cacheHierarchy aggregatedColumn="37"/>
        </ext>
      </extLst>
    </cacheHierarchy>
    <cacheHierarchy uniqueName="[Measures].[Sum of Transition Analysis Outcome]" caption="Sum of Transition Analysis Outcome" measure="1" displayFolder="" measureGroup="Table3" count="0" hidden="1">
      <extLst>
        <ext xmlns:x15="http://schemas.microsoft.com/office/spreadsheetml/2010/11/main" uri="{B97F6D7D-B522-45F9-BDA1-12C45D357490}">
          <x15:cacheHierarchy aggregatedColumn="30"/>
        </ext>
      </extLst>
    </cacheHierarchy>
  </cacheHierarchies>
  <kpis count="0"/>
  <dimensions count="4">
    <dimension measure="1" name="Measures" uniqueName="[Measures]" caption="Measures"/>
    <dimension name="Table1" uniqueName="[Table1]" caption="Table1"/>
    <dimension name="Table13" uniqueName="[Table13]" caption="Table13"/>
    <dimension name="Table3" uniqueName="[Table3]" caption="Table3"/>
  </dimensions>
  <measureGroups count="3">
    <measureGroup name="Table1" caption="Table1"/>
    <measureGroup name="Table13" caption="Table13"/>
    <measureGroup name="Table3" caption="Table3"/>
  </measureGroups>
  <maps count="5">
    <map measureGroup="0" dimension="1"/>
    <map measureGroup="1" dimension="2"/>
    <map measureGroup="2" dimension="1"/>
    <map measureGroup="2" dimension="2"/>
    <map measureGroup="2" dimension="3"/>
  </maps>
  <extLst>
    <ext xmlns:x14="http://schemas.microsoft.com/office/spreadsheetml/2009/9/main" uri="{725AE2AE-9491-48be-B2B4-4EB974FC3084}">
      <x14:pivotCacheDefinition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5D222527-E6DD-44A7-BB8A-574F5C096162}" name="PivotTable2" cacheId="2" applyNumberFormats="0" applyBorderFormats="0" applyFontFormats="0" applyPatternFormats="0" applyAlignmentFormats="0" applyWidthHeightFormats="1" dataCaption="Values" tag="033bf499-b1a3-4cd1-8dfb-0381ac8765b7" updatedVersion="8" minRefreshableVersion="3" useAutoFormatting="1" subtotalHiddenItems="1" colGrandTotals="0" itemPrintTitles="1" createdVersion="6" indent="0" compact="0" compactData="0" multipleFieldFilters="0" chartFormat="4">
  <location ref="A12:E57" firstHeaderRow="1" firstDataRow="1" firstDataCol="4"/>
  <pivotFields count="5">
    <pivotField axis="axisRow" compact="0" allDrilled="1" outline="0" subtotalTop="0" showAll="0" dataSourceSort="1" defaultSubtotal="0" defaultAttributeDrillState="1">
      <items count="1">
        <item s="1" x="0"/>
      </items>
    </pivotField>
    <pivotField dataField="1" compact="0" outline="0" subtotalTop="0" showAll="0" defaultSubtotal="0"/>
    <pivotField axis="axisRow" compact="0" allDrilled="1" outline="0" subtotalTop="0" showAll="0" dataSourceSort="1" defaultSubtotal="0" defaultAttributeDrillState="1">
      <items count="44">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s>
    </pivotField>
    <pivotField axis="axisRow" compact="0" allDrilled="1" outline="0" subtotalTop="0" showAll="0" dataSourceSort="1" defaultSubtotal="0" defaultAttributeDrillState="1">
      <items count="32">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s>
    </pivotField>
    <pivotField axis="axisRow" compact="0" allDrilled="1" outline="0" subtotalTop="0" showAll="0" dataSourceSort="1" defaultSubtotal="0" defaultAttributeDrillState="1">
      <items count="11">
        <item x="0"/>
        <item x="1"/>
        <item x="2"/>
        <item x="3"/>
        <item x="4"/>
        <item x="5"/>
        <item x="6"/>
        <item x="7"/>
        <item x="8"/>
        <item x="9"/>
        <item x="10"/>
      </items>
    </pivotField>
  </pivotFields>
  <rowFields count="4">
    <field x="0"/>
    <field x="4"/>
    <field x="2"/>
    <field x="3"/>
  </rowFields>
  <rowItems count="45">
    <i>
      <x/>
      <x/>
      <x/>
      <x/>
    </i>
    <i r="1">
      <x v="1"/>
      <x v="1"/>
      <x v="1"/>
    </i>
    <i r="2">
      <x v="2"/>
      <x v="2"/>
    </i>
    <i r="1">
      <x v="2"/>
      <x v="3"/>
      <x v="3"/>
    </i>
    <i r="2">
      <x v="4"/>
      <x v="4"/>
    </i>
    <i r="2">
      <x v="5"/>
      <x v="3"/>
    </i>
    <i r="1">
      <x v="3"/>
      <x v="6"/>
      <x v="5"/>
    </i>
    <i r="2">
      <x v="7"/>
      <x v="6"/>
    </i>
    <i r="2">
      <x v="8"/>
      <x v="7"/>
    </i>
    <i r="2">
      <x v="9"/>
      <x v="8"/>
    </i>
    <i r="2">
      <x v="10"/>
      <x v="9"/>
    </i>
    <i r="1">
      <x v="4"/>
      <x v="11"/>
      <x v="10"/>
    </i>
    <i r="2">
      <x v="12"/>
      <x v="11"/>
    </i>
    <i r="2">
      <x v="13"/>
      <x/>
    </i>
    <i r="2">
      <x v="14"/>
      <x v="12"/>
    </i>
    <i r="2">
      <x v="15"/>
      <x v="13"/>
    </i>
    <i r="2">
      <x v="16"/>
      <x/>
    </i>
    <i r="2">
      <x v="17"/>
      <x v="14"/>
    </i>
    <i r="2">
      <x v="18"/>
      <x v="15"/>
    </i>
    <i r="1">
      <x v="5"/>
      <x v="19"/>
      <x v="16"/>
    </i>
    <i r="2">
      <x v="20"/>
      <x v="17"/>
    </i>
    <i r="2">
      <x v="21"/>
      <x v="18"/>
    </i>
    <i r="2">
      <x v="22"/>
      <x v="19"/>
    </i>
    <i r="2">
      <x v="23"/>
      <x v="20"/>
    </i>
    <i r="2">
      <x v="24"/>
      <x v="19"/>
    </i>
    <i r="1">
      <x v="6"/>
      <x v="25"/>
      <x v="21"/>
    </i>
    <i r="2">
      <x v="26"/>
      <x v="21"/>
    </i>
    <i r="1">
      <x v="7"/>
      <x v="27"/>
      <x v="20"/>
    </i>
    <i r="1">
      <x v="8"/>
      <x v="28"/>
      <x v="22"/>
    </i>
    <i r="2">
      <x v="29"/>
      <x v="23"/>
    </i>
    <i r="1">
      <x v="9"/>
      <x v="30"/>
      <x v="24"/>
    </i>
    <i r="2">
      <x v="31"/>
      <x v="10"/>
    </i>
    <i r="2">
      <x v="32"/>
      <x v="11"/>
    </i>
    <i r="2">
      <x v="33"/>
      <x v="25"/>
    </i>
    <i r="2">
      <x v="34"/>
      <x v="26"/>
    </i>
    <i r="2">
      <x v="35"/>
      <x v="27"/>
    </i>
    <i r="2">
      <x v="36"/>
      <x v="20"/>
    </i>
    <i r="2">
      <x v="37"/>
      <x v="28"/>
    </i>
    <i r="2">
      <x v="38"/>
      <x v="29"/>
    </i>
    <i r="2">
      <x v="39"/>
      <x v="20"/>
    </i>
    <i r="2">
      <x v="40"/>
      <x v="30"/>
    </i>
    <i r="1">
      <x v="10"/>
      <x v="41"/>
      <x v="25"/>
    </i>
    <i r="2">
      <x v="42"/>
      <x v="31"/>
    </i>
    <i r="2">
      <x v="43"/>
      <x v="28"/>
    </i>
    <i t="grand">
      <x/>
    </i>
  </rowItems>
  <colItems count="1">
    <i/>
  </colItems>
  <dataFields count="1">
    <dataField name="Count of AES Scenario" fld="1" subtotal="count" baseField="0" baseItem="0"/>
  </dataFields>
  <pivotHierarchies count="73">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caption="Distinct Count of Gap Analysis Indicator"/>
    <pivotHierarchy dragToData="1"/>
    <pivotHierarchy dragToData="1"/>
    <pivotHierarchy dragToData="1"/>
    <pivotHierarchy dragToData="1" caption="Count of Gap Analysis Indicator"/>
    <pivotHierarchy dragToData="1"/>
    <pivotHierarchy dragToData="1"/>
    <pivotHierarchy dragToData="1"/>
    <pivotHierarchy dragToData="1" caption="Distinct Count of AES Scenario"/>
    <pivotHierarchy dragToData="1"/>
    <pivotHierarchy dragToData="1"/>
    <pivotHierarchy dragToData="1"/>
    <pivotHierarchy dragToData="1"/>
  </pivotHierarchies>
  <pivotTableStyleInfo name="PivotStyleLight15" showRowHeaders="1" showColHeaders="0" showRowStripes="0" showColStripes="0" showLastColumn="1"/>
  <rowHierarchiesUsage count="4">
    <rowHierarchyUsage hierarchyUsage="31"/>
    <rowHierarchyUsage hierarchyUsage="27"/>
    <rowHierarchyUsage hierarchyUsage="26"/>
    <rowHierarchyUsage hierarchyUsage="28"/>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able3]"/>
        <x15:activeTabTopLevelEntity name="[Table13]"/>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E31B8E3E-6E37-4C44-877A-BFD4BAF73BE4}" name="PivotTable2" cacheId="3" applyNumberFormats="0" applyBorderFormats="0" applyFontFormats="0" applyPatternFormats="0" applyAlignmentFormats="0" applyWidthHeightFormats="1" dataCaption="Values" tag="fc61e83f-1a55-4bc6-9300-1b5d86831d4e" updatedVersion="8" minRefreshableVersion="3" useAutoFormatting="1" subtotalHiddenItems="1" rowGrandTotals="0" colGrandTotals="0" itemPrintTitles="1" createdVersion="6" indent="0" compact="0" compactData="0" multipleFieldFilters="0" chartFormat="4">
  <location ref="A12:C90" firstHeaderRow="1" firstDataRow="1" firstDataCol="3" rowPageCount="1" colPageCount="1"/>
  <pivotFields count="4">
    <pivotField axis="axisPage" compact="0" allDrilled="1" outline="0" subtotalTop="0" showAll="0" dataSourceSort="1" defaultSubtotal="0" defaultAttributeDrillState="1">
      <items count="1">
        <item s="1" x="0"/>
      </items>
      <extLst>
        <ext xmlns:x14="http://schemas.microsoft.com/office/spreadsheetml/2009/9/main" uri="{2946ED86-A175-432a-8AC1-64E0C546D7DE}">
          <x14:pivotField fillDownLabels="1"/>
        </ext>
      </extLst>
    </pivotField>
    <pivotField axis="axisRow" compact="0" allDrilled="1" outline="0" subtotalTop="0" showAll="0" dataSourceSort="1" defaultSubtotal="0" defaultAttributeDrillState="1">
      <items count="78">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s>
      <extLst>
        <ext xmlns:x14="http://schemas.microsoft.com/office/spreadsheetml/2009/9/main" uri="{2946ED86-A175-432a-8AC1-64E0C546D7DE}">
          <x14:pivotField fillDownLabels="1"/>
        </ext>
      </extLst>
    </pivotField>
    <pivotField axis="axisRow" compact="0" allDrilled="1" outline="0" subtotalTop="0" showAll="0" dataSourceSort="1" defaultSubtotal="0" defaultAttributeDrillState="1">
      <items count="14">
        <item x="0"/>
        <item x="1"/>
        <item x="2"/>
        <item x="3"/>
        <item x="4"/>
        <item x="5"/>
        <item x="6"/>
        <item x="7"/>
        <item x="8"/>
        <item x="9"/>
        <item x="10"/>
        <item x="11"/>
        <item x="12"/>
        <item n="ECSP2/EXP/DIV/International Diversion Accepted" x="13"/>
      </items>
      <extLst>
        <ext xmlns:x14="http://schemas.microsoft.com/office/spreadsheetml/2009/9/main" uri="{2946ED86-A175-432a-8AC1-64E0C546D7DE}">
          <x14:pivotField fillDownLabels="1"/>
        </ext>
      </extLst>
    </pivotField>
    <pivotField axis="axisRow" compact="0" allDrilled="1" outline="0" subtotalTop="0" showAll="0" sortType="ascending" defaultSubtotal="0" defaultAttributeDrillState="1">
      <items count="13">
        <item x="0"/>
        <item x="1"/>
        <item x="2"/>
        <item x="3"/>
        <item x="4"/>
        <item x="5"/>
        <item x="6"/>
        <item x="7"/>
        <item x="8"/>
        <item x="9"/>
        <item x="10"/>
        <item x="11"/>
        <item x="12"/>
      </items>
      <extLst>
        <ext xmlns:x14="http://schemas.microsoft.com/office/spreadsheetml/2009/9/main" uri="{2946ED86-A175-432a-8AC1-64E0C546D7DE}">
          <x14:pivotField fillDownLabels="1"/>
        </ext>
      </extLst>
    </pivotField>
  </pivotFields>
  <rowFields count="3">
    <field x="3"/>
    <field x="1"/>
    <field x="2"/>
  </rowFields>
  <rowItems count="78">
    <i>
      <x/>
      <x/>
      <x/>
    </i>
    <i r="1">
      <x v="1"/>
      <x v="1"/>
    </i>
    <i r="1">
      <x v="2"/>
      <x v="2"/>
    </i>
    <i r="1">
      <x v="3"/>
      <x v="1"/>
    </i>
    <i r="1">
      <x v="4"/>
      <x v="1"/>
    </i>
    <i r="1">
      <x v="5"/>
      <x v="3"/>
    </i>
    <i r="1">
      <x v="6"/>
      <x/>
    </i>
    <i r="1">
      <x v="7"/>
      <x v="2"/>
    </i>
    <i r="1">
      <x v="8"/>
      <x v="2"/>
    </i>
    <i r="1">
      <x v="9"/>
      <x/>
    </i>
    <i>
      <x v="1"/>
      <x v="10"/>
      <x v="4"/>
    </i>
    <i>
      <x v="2"/>
      <x v="11"/>
      <x/>
    </i>
    <i r="1">
      <x v="12"/>
      <x v="5"/>
    </i>
    <i r="1">
      <x v="13"/>
      <x/>
    </i>
    <i r="1">
      <x v="14"/>
      <x/>
    </i>
    <i r="1">
      <x v="15"/>
      <x/>
    </i>
    <i r="1">
      <x v="16"/>
      <x/>
    </i>
    <i r="1">
      <x v="17"/>
      <x/>
    </i>
    <i r="1">
      <x v="18"/>
      <x/>
    </i>
    <i r="1">
      <x v="19"/>
      <x/>
    </i>
    <i r="1">
      <x v="20"/>
      <x/>
    </i>
    <i r="1">
      <x v="21"/>
      <x/>
    </i>
    <i>
      <x v="3"/>
      <x v="22"/>
      <x v="6"/>
    </i>
    <i r="1">
      <x v="23"/>
      <x v="7"/>
    </i>
    <i r="1">
      <x v="24"/>
      <x v="8"/>
    </i>
    <i r="1">
      <x v="25"/>
      <x v="8"/>
    </i>
    <i r="1">
      <x v="26"/>
      <x v="6"/>
    </i>
    <i r="1">
      <x v="27"/>
      <x v="6"/>
    </i>
    <i r="1">
      <x v="28"/>
      <x v="6"/>
    </i>
    <i r="1">
      <x v="29"/>
      <x v="8"/>
    </i>
    <i r="1">
      <x v="30"/>
      <x v="8"/>
    </i>
    <i r="1">
      <x v="31"/>
      <x v="8"/>
    </i>
    <i r="1">
      <x v="32"/>
      <x v="4"/>
    </i>
    <i r="1">
      <x v="33"/>
      <x v="6"/>
    </i>
    <i>
      <x v="4"/>
      <x v="34"/>
      <x/>
    </i>
    <i r="1">
      <x v="35"/>
      <x/>
    </i>
    <i r="1">
      <x v="36"/>
      <x v="4"/>
    </i>
    <i r="1">
      <x v="37"/>
      <x/>
    </i>
    <i r="1">
      <x v="38"/>
      <x v="4"/>
    </i>
    <i r="1">
      <x v="39"/>
      <x v="4"/>
    </i>
    <i>
      <x v="5"/>
      <x v="40"/>
      <x v="9"/>
    </i>
    <i r="1">
      <x v="41"/>
      <x v="1"/>
    </i>
    <i r="1">
      <x v="42"/>
      <x v="10"/>
    </i>
    <i r="1">
      <x v="43"/>
      <x v="9"/>
    </i>
    <i r="1">
      <x v="44"/>
      <x v="9"/>
    </i>
    <i r="1">
      <x v="45"/>
      <x v="11"/>
    </i>
    <i r="1">
      <x v="46"/>
      <x v="3"/>
    </i>
    <i r="1">
      <x v="47"/>
      <x v="4"/>
    </i>
    <i r="1">
      <x v="48"/>
      <x v="12"/>
    </i>
    <i r="1">
      <x v="49"/>
      <x v="12"/>
    </i>
    <i r="1">
      <x v="50"/>
      <x v="12"/>
    </i>
    <i r="1">
      <x v="51"/>
      <x v="9"/>
    </i>
    <i>
      <x v="6"/>
      <x v="52"/>
      <x v="4"/>
    </i>
    <i r="1">
      <x v="53"/>
      <x v="4"/>
    </i>
    <i r="1">
      <x v="54"/>
      <x v="4"/>
    </i>
    <i r="1">
      <x v="55"/>
      <x v="4"/>
    </i>
    <i>
      <x v="7"/>
      <x v="56"/>
      <x v="2"/>
    </i>
    <i r="1">
      <x v="57"/>
      <x v="4"/>
    </i>
    <i r="1">
      <x v="58"/>
      <x v="4"/>
    </i>
    <i r="1">
      <x v="59"/>
      <x v="4"/>
    </i>
    <i r="1">
      <x v="60"/>
      <x v="4"/>
    </i>
    <i r="1">
      <x v="61"/>
      <x v="4"/>
    </i>
    <i r="1">
      <x v="62"/>
      <x/>
    </i>
    <i>
      <x v="8"/>
      <x v="63"/>
      <x v="4"/>
    </i>
    <i>
      <x v="9"/>
      <x v="64"/>
      <x v="4"/>
    </i>
    <i>
      <x v="10"/>
      <x v="65"/>
      <x v="4"/>
    </i>
    <i r="1">
      <x v="66"/>
      <x v="4"/>
    </i>
    <i r="1">
      <x v="67"/>
      <x v="4"/>
    </i>
    <i r="1">
      <x v="68"/>
      <x v="4"/>
    </i>
    <i r="1">
      <x v="69"/>
      <x v="4"/>
    </i>
    <i r="1">
      <x v="70"/>
      <x v="4"/>
    </i>
    <i r="1">
      <x v="71"/>
      <x v="4"/>
    </i>
    <i r="1">
      <x v="72"/>
      <x v="4"/>
    </i>
    <i>
      <x v="11"/>
      <x v="73"/>
      <x v="4"/>
    </i>
    <i>
      <x v="12"/>
      <x v="74"/>
      <x v="4"/>
    </i>
    <i r="1">
      <x v="75"/>
      <x v="4"/>
    </i>
    <i r="1">
      <x v="76"/>
      <x v="4"/>
    </i>
    <i r="1">
      <x v="77"/>
      <x v="4"/>
    </i>
  </rowItems>
  <pageFields count="1">
    <pageField fld="0" hier="31" name="[Table3].[Gap Analysis Indicator].&amp;[2]" cap="2"/>
  </pageFields>
  <formats count="14">
    <format dxfId="38">
      <pivotArea outline="0" collapsedLevelsAreSubtotals="1" fieldPosition="0"/>
    </format>
    <format dxfId="37">
      <pivotArea field="3" type="button" dataOnly="0" labelOnly="1" outline="0" axis="axisRow" fieldPosition="0"/>
    </format>
    <format dxfId="36">
      <pivotArea field="1" type="button" dataOnly="0" labelOnly="1" outline="0" axis="axisRow" fieldPosition="1"/>
    </format>
    <format dxfId="35">
      <pivotArea field="2" type="button" dataOnly="0" labelOnly="1" outline="0" axis="axisRow" fieldPosition="2"/>
    </format>
    <format dxfId="34">
      <pivotArea dataOnly="0" labelOnly="1" outline="0" fieldPosition="0">
        <references count="2">
          <reference field="0" count="0" selected="0"/>
          <reference field="3" count="0"/>
        </references>
      </pivotArea>
    </format>
    <format dxfId="33">
      <pivotArea dataOnly="0" labelOnly="1" outline="0" axis="axisValues" fieldPosition="0"/>
    </format>
    <format dxfId="32">
      <pivotArea outline="0" collapsedLevelsAreSubtotals="1" fieldPosition="0"/>
    </format>
    <format dxfId="31">
      <pivotArea field="3" type="button" dataOnly="0" labelOnly="1" outline="0" axis="axisRow" fieldPosition="0"/>
    </format>
    <format dxfId="30">
      <pivotArea field="1" type="button" dataOnly="0" labelOnly="1" outline="0" axis="axisRow" fieldPosition="1"/>
    </format>
    <format dxfId="29">
      <pivotArea field="2" type="button" dataOnly="0" labelOnly="1" outline="0" axis="axisRow" fieldPosition="2"/>
    </format>
    <format dxfId="28">
      <pivotArea dataOnly="0" labelOnly="1" outline="0" fieldPosition="0">
        <references count="2">
          <reference field="0" count="0" selected="0"/>
          <reference field="3" count="0"/>
        </references>
      </pivotArea>
    </format>
    <format dxfId="27">
      <pivotArea dataOnly="0" labelOnly="1" outline="0" axis="axisValues" fieldPosition="0"/>
    </format>
    <format dxfId="26">
      <pivotArea field="2" type="button" dataOnly="0" labelOnly="1" outline="0" axis="axisRow" fieldPosition="2"/>
    </format>
    <format dxfId="25">
      <pivotArea field="1" type="button" dataOnly="0" labelOnly="1" outline="0" axis="axisRow" fieldPosition="1"/>
    </format>
  </formats>
  <pivotHierarchies count="73">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multipleItemSelectionAllowed="1"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caption="Distinct Count of Gap Analysis Indicator"/>
    <pivotHierarchy dragToData="1"/>
    <pivotHierarchy dragToData="1"/>
    <pivotHierarchy dragToData="1"/>
    <pivotHierarchy dragToData="1" caption="Count of Gap Analysis Indicator"/>
    <pivotHierarchy dragToData="1"/>
    <pivotHierarchy dragToData="1"/>
    <pivotHierarchy dragToData="1"/>
    <pivotHierarchy dragToData="1" caption="Distinct Count of AES Scenario"/>
    <pivotHierarchy dragToData="1"/>
    <pivotHierarchy dragToData="1"/>
    <pivotHierarchy dragToData="1"/>
    <pivotHierarchy dragToData="1"/>
  </pivotHierarchies>
  <pivotTableStyleInfo name="PivotStyleLight15" showRowHeaders="0" showColHeaders="1" showRowStripes="0" showColStripes="0" showLastColumn="1"/>
  <rowHierarchiesUsage count="3">
    <rowHierarchyUsage hierarchyUsage="27"/>
    <rowHierarchyUsage hierarchyUsage="26"/>
    <rowHierarchyUsage hierarchyUsage="28"/>
  </rowHierarchiesUsage>
  <extLst>
    <ext xmlns:x14="http://schemas.microsoft.com/office/spreadsheetml/2009/9/main" uri="{962EF5D1-5CA2-4c93-8EF4-DBF5C05439D2}">
      <x14:pivotTableDefinition xmlns:xm="http://schemas.microsoft.com/office/excel/2006/main" fillDownLabelsDefault="1" calculatedMembersInFilters="1" hideValuesRow="1"/>
    </ext>
    <ext xmlns:x15="http://schemas.microsoft.com/office/spreadsheetml/2010/11/main" uri="{E67621CE-5B39-4880-91FE-76760E9C1902}">
      <x15:pivotTableUISettings>
        <x15:activeTabTopLevelEntity name="[Table3]"/>
        <x15:activeTabTopLevelEntity name="[Table13]"/>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C8A49040-C1E7-497B-B10F-0E5DFDD3A662}" name="PivotTable2" cacheId="1" applyNumberFormats="0" applyBorderFormats="0" applyFontFormats="0" applyPatternFormats="0" applyAlignmentFormats="0" applyWidthHeightFormats="1" dataCaption="Values" tag="46d8bf15-bcc4-48f3-9268-544cf35a6b7c" updatedVersion="8" minRefreshableVersion="3" useAutoFormatting="1" subtotalHiddenItems="1" rowGrandTotals="0" colGrandTotals="0" itemPrintTitles="1" createdVersion="6" indent="0" compact="0" compactData="0" multipleFieldFilters="0" chartFormat="4">
  <location ref="A12:C21" firstHeaderRow="1" firstDataRow="1" firstDataCol="3" rowPageCount="1" colPageCount="1"/>
  <pivotFields count="4">
    <pivotField axis="axisPage" compact="0" allDrilled="1" outline="0" subtotalTop="0" showAll="0" dataSourceSort="1" defaultSubtotal="0" defaultAttributeDrillState="1">
      <extLst>
        <ext xmlns:x14="http://schemas.microsoft.com/office/spreadsheetml/2009/9/main" uri="{2946ED86-A175-432a-8AC1-64E0C546D7DE}">
          <x14:pivotField fillDownLabels="1"/>
        </ext>
      </extLst>
    </pivotField>
    <pivotField axis="axisRow" compact="0" allDrilled="1" outline="0" subtotalTop="0" showAll="0" dataSourceSort="1" defaultSubtotal="0" defaultAttributeDrillState="1">
      <items count="5">
        <item x="0"/>
        <item x="1"/>
        <item x="2"/>
        <item x="3"/>
        <item x="4"/>
      </items>
      <extLst>
        <ext xmlns:x14="http://schemas.microsoft.com/office/spreadsheetml/2009/9/main" uri="{2946ED86-A175-432a-8AC1-64E0C546D7DE}">
          <x14:pivotField fillDownLabels="1"/>
        </ext>
      </extLst>
    </pivotField>
    <pivotField axis="axisRow" compact="0" allDrilled="1" outline="0" subtotalTop="0" showAll="0" dataSourceSort="1" defaultSubtotal="0" defaultAttributeDrillState="1">
      <items count="8">
        <item x="0"/>
        <item x="1"/>
        <item x="2"/>
        <item x="3"/>
        <item x="4"/>
        <item x="5"/>
        <item x="6"/>
        <item x="7"/>
      </items>
      <extLst>
        <ext xmlns:x14="http://schemas.microsoft.com/office/spreadsheetml/2009/9/main" uri="{2946ED86-A175-432a-8AC1-64E0C546D7DE}">
          <x14:pivotField fillDownLabels="1"/>
        </ext>
      </extLst>
    </pivotField>
    <pivotField axis="axisRow" compact="0" allDrilled="1" outline="0" subtotalTop="0" showAll="0" sortType="ascending" defaultSubtotal="0" defaultAttributeDrillState="1">
      <items count="3">
        <item x="0"/>
        <item x="1"/>
        <item x="2"/>
      </items>
      <extLst>
        <ext xmlns:x14="http://schemas.microsoft.com/office/spreadsheetml/2009/9/main" uri="{2946ED86-A175-432a-8AC1-64E0C546D7DE}">
          <x14:pivotField fillDownLabels="1"/>
        </ext>
      </extLst>
    </pivotField>
  </pivotFields>
  <rowFields count="3">
    <field x="3"/>
    <field x="2"/>
    <field x="1"/>
  </rowFields>
  <rowItems count="9">
    <i>
      <x/>
      <x/>
      <x/>
    </i>
    <i r="1">
      <x v="1"/>
      <x/>
    </i>
    <i r="1">
      <x v="2"/>
      <x/>
    </i>
    <i>
      <x v="1"/>
      <x v="3"/>
      <x v="1"/>
    </i>
    <i r="1">
      <x v="4"/>
      <x v="2"/>
    </i>
    <i r="1">
      <x v="5"/>
      <x v="1"/>
    </i>
    <i r="1">
      <x v="6"/>
      <x v="1"/>
    </i>
    <i>
      <x v="2"/>
      <x v="7"/>
      <x v="3"/>
    </i>
    <i r="2">
      <x v="4"/>
    </i>
  </rowItems>
  <pageFields count="1">
    <pageField fld="0" hier="31" name="[Table3].[Gap Analysis Indicator].&amp;[3]" cap="3"/>
  </pageFields>
  <formats count="18">
    <format dxfId="24">
      <pivotArea outline="0" collapsedLevelsAreSubtotals="1" fieldPosition="0"/>
    </format>
    <format dxfId="23">
      <pivotArea field="1" type="button" dataOnly="0" labelOnly="1" outline="0" axis="axisRow" fieldPosition="2"/>
    </format>
    <format dxfId="22">
      <pivotArea field="2" type="button" dataOnly="0" labelOnly="1" outline="0" axis="axisRow" fieldPosition="1"/>
    </format>
    <format dxfId="21">
      <pivotArea dataOnly="0" labelOnly="1" outline="0" fieldPosition="0">
        <references count="2">
          <reference field="0" count="0" selected="0"/>
          <reference field="3" count="0"/>
        </references>
      </pivotArea>
    </format>
    <format dxfId="20">
      <pivotArea dataOnly="0" labelOnly="1" outline="0" axis="axisValues" fieldPosition="0"/>
    </format>
    <format dxfId="19">
      <pivotArea outline="0" collapsedLevelsAreSubtotals="1" fieldPosition="0"/>
    </format>
    <format dxfId="18">
      <pivotArea field="3" type="button" dataOnly="0" labelOnly="1" outline="0" axis="axisRow" fieldPosition="0"/>
    </format>
    <format dxfId="17">
      <pivotArea field="1" type="button" dataOnly="0" labelOnly="1" outline="0" axis="axisRow" fieldPosition="2"/>
    </format>
    <format dxfId="16">
      <pivotArea field="2" type="button" dataOnly="0" labelOnly="1" outline="0" axis="axisRow" fieldPosition="1"/>
    </format>
    <format dxfId="15">
      <pivotArea dataOnly="0" labelOnly="1" outline="0" fieldPosition="0">
        <references count="2">
          <reference field="0" count="0" selected="0"/>
          <reference field="3" count="0"/>
        </references>
      </pivotArea>
    </format>
    <format dxfId="14">
      <pivotArea dataOnly="0" labelOnly="1" outline="0" axis="axisValues" fieldPosition="0"/>
    </format>
    <format dxfId="13">
      <pivotArea field="2" type="button" dataOnly="0" labelOnly="1" outline="0" axis="axisRow" fieldPosition="1"/>
    </format>
    <format dxfId="12">
      <pivotArea field="1" type="button" dataOnly="0" labelOnly="1" outline="0" axis="axisRow" fieldPosition="2"/>
    </format>
    <format dxfId="11">
      <pivotArea type="all" dataOnly="0" outline="0" fieldPosition="0"/>
    </format>
    <format dxfId="10">
      <pivotArea field="3" type="button" dataOnly="0" labelOnly="1" outline="0" axis="axisRow" fieldPosition="0"/>
    </format>
    <format dxfId="9">
      <pivotArea field="2" type="button" dataOnly="0" labelOnly="1" outline="0" axis="axisRow" fieldPosition="1"/>
    </format>
    <format dxfId="8">
      <pivotArea field="1" type="button" dataOnly="0" labelOnly="1" outline="0" axis="axisRow" fieldPosition="2"/>
    </format>
    <format dxfId="7">
      <pivotArea dataOnly="0" labelOnly="1" outline="0" fieldPosition="0">
        <references count="1">
          <reference field="3" count="2">
            <x v="0"/>
            <x v="1"/>
          </reference>
        </references>
      </pivotArea>
    </format>
  </formats>
  <pivotHierarchies count="73">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multipleItemSelectionAllowed="1" dragToData="1">
      <members count="1" level="1">
        <member name="[Table3].[Gap Analysis Indicator].&amp;[3]"/>
      </members>
    </pivotHierarchy>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caption="Distinct Count of Gap Analysis Indicator"/>
    <pivotHierarchy dragToData="1"/>
    <pivotHierarchy dragToData="1"/>
    <pivotHierarchy dragToData="1"/>
    <pivotHierarchy dragToData="1" caption="Count of Gap Analysis Indicator"/>
    <pivotHierarchy dragToData="1"/>
    <pivotHierarchy dragToData="1"/>
    <pivotHierarchy dragToData="1"/>
    <pivotHierarchy dragToData="1" caption="Distinct Count of AES Scenario"/>
    <pivotHierarchy dragToData="1"/>
    <pivotHierarchy dragToData="1"/>
    <pivotHierarchy dragToData="1"/>
    <pivotHierarchy dragToData="1"/>
  </pivotHierarchies>
  <pivotTableStyleInfo name="PivotStyleLight15" showRowHeaders="0" showColHeaders="1" showRowStripes="0" showColStripes="0" showLastColumn="1"/>
  <rowHierarchiesUsage count="3">
    <rowHierarchyUsage hierarchyUsage="27"/>
    <rowHierarchyUsage hierarchyUsage="28"/>
    <rowHierarchyUsage hierarchyUsage="26"/>
  </rowHierarchiesUsage>
  <extLst>
    <ext xmlns:x14="http://schemas.microsoft.com/office/spreadsheetml/2009/9/main" uri="{962EF5D1-5CA2-4c93-8EF4-DBF5C05439D2}">
      <x14:pivotTableDefinition xmlns:xm="http://schemas.microsoft.com/office/excel/2006/main" fillDownLabelsDefault="1" calculatedMembersInFilters="1" hideValuesRow="1"/>
    </ext>
    <ext xmlns:x15="http://schemas.microsoft.com/office/spreadsheetml/2010/11/main" uri="{E67621CE-5B39-4880-91FE-76760E9C1902}">
      <x15:pivotTableUISettings>
        <x15:activeTabTopLevelEntity name="[Table3]"/>
        <x15:activeTabTopLevelEntity name="[Table13]"/>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BDEF273C-7F65-4C7B-A3E4-1DD835FBD9AD}" name="PivotTable6" cacheId="0" applyNumberFormats="0" applyBorderFormats="0" applyFontFormats="0" applyPatternFormats="0" applyAlignmentFormats="0" applyWidthHeightFormats="1" dataCaption="Values" tag="118429b3-bb8d-4bf2-8a62-7a9008d75a67" updatedVersion="8" minRefreshableVersion="3" useAutoFormatting="1" subtotalHiddenItems="1" itemPrintTitles="1" createdVersion="6" indent="0" outline="1" outlineData="1" multipleFieldFilters="0">
  <location ref="A1:D28" firstHeaderRow="0" firstDataRow="1" firstDataCol="1"/>
  <pivotFields count="5">
    <pivotField axis="axisRow" allDrilled="1" subtotalTop="0" showAll="0" dataSourceSort="1" defaultSubtotal="0" defaultAttributeDrillState="1">
      <items count="17">
        <item x="0"/>
        <item x="1"/>
        <item x="2"/>
        <item x="3"/>
        <item x="4"/>
        <item x="5"/>
        <item x="6"/>
        <item x="7"/>
        <item x="8"/>
        <item x="9"/>
        <item x="10"/>
        <item x="11"/>
        <item x="12"/>
        <item x="13"/>
        <item x="14"/>
        <item x="15"/>
        <item x="16"/>
      </items>
    </pivotField>
    <pivotField axis="axisRow" allDrilled="1" subtotalTop="0" showAll="0" dataSourceSort="1" defaultSubtotal="0" defaultAttributeDrillState="1">
      <items count="4">
        <item x="0"/>
        <item x="1"/>
        <item x="2"/>
        <item x="3"/>
      </items>
    </pivotField>
    <pivotField dataField="1" subtotalTop="0" showAll="0" defaultSubtotal="0"/>
    <pivotField dataField="1" subtotalTop="0" showAll="0" defaultSubtotal="0"/>
    <pivotField dataField="1" subtotalTop="0" showAll="0" defaultSubtotal="0"/>
  </pivotFields>
  <rowFields count="2">
    <field x="1"/>
    <field x="0"/>
  </rowFields>
  <rowItems count="27">
    <i>
      <x/>
    </i>
    <i r="1">
      <x/>
    </i>
    <i r="1">
      <x v="1"/>
    </i>
    <i r="1">
      <x v="2"/>
    </i>
    <i r="1">
      <x v="3"/>
    </i>
    <i r="1">
      <x v="4"/>
    </i>
    <i>
      <x v="1"/>
    </i>
    <i r="1">
      <x v="5"/>
    </i>
    <i r="1">
      <x/>
    </i>
    <i r="1">
      <x v="6"/>
    </i>
    <i r="1">
      <x v="1"/>
    </i>
    <i r="1">
      <x v="7"/>
    </i>
    <i r="1">
      <x v="8"/>
    </i>
    <i r="1">
      <x v="2"/>
    </i>
    <i r="1">
      <x v="9"/>
    </i>
    <i r="1">
      <x v="10"/>
    </i>
    <i r="1">
      <x v="11"/>
    </i>
    <i r="1">
      <x v="12"/>
    </i>
    <i r="1">
      <x v="13"/>
    </i>
    <i>
      <x v="2"/>
    </i>
    <i r="1">
      <x/>
    </i>
    <i r="1">
      <x v="2"/>
    </i>
    <i r="1">
      <x v="14"/>
    </i>
    <i r="1">
      <x v="15"/>
    </i>
    <i>
      <x v="3"/>
    </i>
    <i r="1">
      <x v="16"/>
    </i>
    <i t="grand">
      <x/>
    </i>
  </rowItems>
  <colFields count="1">
    <field x="-2"/>
  </colFields>
  <colItems count="3">
    <i>
      <x/>
    </i>
    <i i="1">
      <x v="1"/>
    </i>
    <i i="2">
      <x v="2"/>
    </i>
  </colItems>
  <dataFields count="3">
    <dataField fld="2" subtotal="count" baseField="0" baseItem="0"/>
    <dataField name="Count of Full Ref" fld="4" subtotal="count" showDataAs="percentOfTotal" baseField="1" baseItem="0" numFmtId="10"/>
    <dataField name="Distinct Count of Full Ref" fld="3" subtotal="count" baseField="1" baseItem="0">
      <extLst>
        <ext xmlns:x15="http://schemas.microsoft.com/office/spreadsheetml/2010/11/main" uri="{FABC7310-3BB5-11E1-824E-6D434824019B}">
          <x15:dataField isCountDistinct="1"/>
        </ext>
      </extLst>
    </dataField>
  </dataFields>
  <formats count="7">
    <format dxfId="6">
      <pivotArea outline="0" collapsedLevelsAreSubtotals="1" fieldPosition="0">
        <references count="1">
          <reference field="4294967294" count="1" selected="0">
            <x v="0"/>
          </reference>
        </references>
      </pivotArea>
    </format>
    <format dxfId="5">
      <pivotArea dataOnly="0" labelOnly="1" outline="0" fieldPosition="0">
        <references count="1">
          <reference field="4294967294" count="1">
            <x v="0"/>
          </reference>
        </references>
      </pivotArea>
    </format>
    <format dxfId="4">
      <pivotArea collapsedLevelsAreSubtotals="1" fieldPosition="0">
        <references count="3">
          <reference field="4294967294" count="1" selected="0">
            <x v="1"/>
          </reference>
          <reference field="0" count="4">
            <x v="0"/>
            <x v="1"/>
            <x v="2"/>
            <x v="4"/>
          </reference>
          <reference field="1" count="1" selected="0">
            <x v="0"/>
          </reference>
        </references>
      </pivotArea>
    </format>
    <format dxfId="3">
      <pivotArea collapsedLevelsAreSubtotals="1" fieldPosition="0">
        <references count="2">
          <reference field="4294967294" count="1" selected="0">
            <x v="1"/>
          </reference>
          <reference field="1" count="1">
            <x v="1"/>
          </reference>
        </references>
      </pivotArea>
    </format>
    <format dxfId="2">
      <pivotArea collapsedLevelsAreSubtotals="1" fieldPosition="0">
        <references count="3">
          <reference field="4294967294" count="1" selected="0">
            <x v="1"/>
          </reference>
          <reference field="0" count="12">
            <x v="0"/>
            <x v="1"/>
            <x v="2"/>
            <x v="5"/>
            <x v="6"/>
            <x v="7"/>
            <x v="8"/>
            <x v="9"/>
            <x v="10"/>
            <x v="11"/>
            <x v="12"/>
            <x v="13"/>
          </reference>
          <reference field="1" count="1" selected="0">
            <x v="1"/>
          </reference>
        </references>
      </pivotArea>
    </format>
    <format dxfId="1">
      <pivotArea collapsedLevelsAreSubtotals="1" fieldPosition="0">
        <references count="2">
          <reference field="4294967294" count="1" selected="0">
            <x v="1"/>
          </reference>
          <reference field="1" count="1">
            <x v="2"/>
          </reference>
        </references>
      </pivotArea>
    </format>
    <format dxfId="0">
      <pivotArea collapsedLevelsAreSubtotals="1" fieldPosition="0">
        <references count="3">
          <reference field="4294967294" count="1" selected="0">
            <x v="1"/>
          </reference>
          <reference field="0" count="2">
            <x v="2"/>
            <x v="15"/>
          </reference>
          <reference field="1" count="1" selected="0">
            <x v="2"/>
          </reference>
        </references>
      </pivotArea>
    </format>
  </formats>
  <pivotHierarchies count="73">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caption="Distinct Count of Full Ref"/>
    <pivotHierarchy dragToData="1"/>
    <pivotHierarchy dragToData="1"/>
  </pivotHierarchies>
  <pivotTableStyleInfo name="PivotStyleLight16" showRowHeaders="1" showColHeaders="1" showRowStripes="0" showColStripes="0" showLastColumn="1"/>
  <rowHierarchiesUsage count="2">
    <rowHierarchyUsage hierarchyUsage="16"/>
    <rowHierarchyUsage hierarchyUsage="19"/>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sourceDataName="WorksheetConnection_Transition Analysis.xlsm!Table13">
        <x15:activeTabTopLevelEntity name="[Table13]"/>
      </x15:pivotTableUISettings>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E537D0F-4BD1-456E-9ABD-617E82D594F9}" name="Table31" displayName="Table31" ref="A1:P133" totalsRowShown="0" headerRowDxfId="91" dataDxfId="89" headerRowBorderDxfId="90" tableBorderDxfId="88" totalsRowBorderDxfId="87">
  <autoFilter ref="A1:P133" xr:uid="{5E537D0F-4BD1-456E-9ABD-617E82D594F9}">
    <filterColumn colId="10">
      <filters>
        <filter val="ECSP2 Scenario is not valid when Declarant/Representative in AES._x000a__x000a_Analysis concern when OoExp in ECSP2 and OoExt in AES (CD exchanges as per mapped AES scenario)"/>
        <filter val="No applicable when OoExp in AES"/>
        <filter val="OoExp must be in AES phase"/>
        <filter val="OoExp must be in AES phase / MSA of Export implementing EMCS interface"/>
        <filter val="OoExp must be in AES phase / MSA of Export implementing EMCS interface / OoExt is considered to be in ECSP2"/>
        <filter val="OoExp must be in AES phase / MSA of Export implementing EMCS interface / OoExt is considered to be in ECSP2."/>
        <filter val="OoExp must be in AES phase / OoExt is considered to be in ECSP2 (where applicable)"/>
        <filter val="OoExp/SCO and PCO must be in AES phase"/>
      </filters>
    </filterColumn>
  </autoFilter>
  <tableColumns count="16">
    <tableColumn id="1" xr3:uid="{317CD571-52B3-4153-B1E7-5EB84DAC3297}" name="AES Scenario" dataDxfId="86"/>
    <tableColumn id="8" xr3:uid="{E099DA10-E0F3-4706-8E49-1F5303E9BB98}" name="AES L2-L3 Group" dataDxfId="85">
      <calculatedColumnFormula>IF(ISBLANK(A2),"",VLOOKUP(Table31[[#This Row],[AES Scenario]],Table13[],12,TRUE))</calculatedColumnFormula>
    </tableColumn>
    <tableColumn id="2" xr3:uid="{E174EC15-45B0-4343-9450-0C11BA2D7BE8}" name="ECSP2 Scenario" dataDxfId="84"/>
    <tableColumn id="9" xr3:uid="{A06A8C9E-38D8-49A5-BF74-78A039337273}" name="ECSP2 L2-L3 Group" dataDxfId="83">
      <calculatedColumnFormula>IF(ISBLANK(C2),"",VLOOKUP(Table31[[#This Row],[ECSP2 Scenario]],Table1[],12))</calculatedColumnFormula>
    </tableColumn>
    <tableColumn id="15" xr3:uid="{FC58610F-0CDB-4767-B82F-05E0633E22D0}" name="Transition Analysis Outcome" dataDxfId="82"/>
    <tableColumn id="10" xr3:uid="{80AD1AA9-FA3E-4E3D-BE57-1962F3476439}" name="Gap Analysis Indicator" dataDxfId="81"/>
    <tableColumn id="14" xr3:uid="{E4D8BC8C-0212-47AC-91F7-2FF19742BD54}" name="Compatibility Assessment" dataDxfId="80">
      <calculatedColumnFormula>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calculatedColumnFormula>
    </tableColumn>
    <tableColumn id="3" xr3:uid="{388F8261-BA97-4224-AD52-75DDED823310}" name="IE Compatibility Indicator" dataDxfId="79"/>
    <tableColumn id="13" xr3:uid="{D20F844C-E562-4518-8C2C-60A4BFAA0505}" name="State Machine Compatibility Indicator" dataDxfId="78"/>
    <tableColumn id="12" xr3:uid="{DD25067C-814D-43D6-98EC-16519D43BF6F}" name="Transition Conflict Explanation and other Remarks" dataDxfId="77"/>
    <tableColumn id="4" xr3:uid="{0D4DAAB9-D510-4FB3-B749-D4084E9C80ED}" name="Precondition for use in AES" dataDxfId="76"/>
    <tableColumn id="11" xr3:uid="{8528057B-C3F5-4C89-95EB-2911212CCB18}" name="Resolution for State Machine" dataDxfId="75"/>
    <tableColumn id="5" xr3:uid="{B99E65A1-4E6F-4BD5-BCBA-8C19B0A097ED}" name="Resolution for CD Exchanges" dataDxfId="74"/>
    <tableColumn id="6" xr3:uid="{A593A057-4B89-4B31-8A1F-7BC305826E84}" name="Remark for ED exchanges" dataDxfId="73"/>
    <tableColumn id="7" xr3:uid="{06A61182-5132-42EC-8635-3781BD0CB9AA}" name="Reference to Transitional Scenario" dataDxfId="72"/>
    <tableColumn id="18" xr3:uid="{19CCA852-7B91-47EE-9CC6-FA2F4D838105}" name="Scenario Key" dataDxfId="71">
      <calculatedColumnFormula>Table31[[#This Row],[AES Scenario]]&amp;" // "&amp;Table31[[#This Row],[ECSP2 Scenario]]</calculatedColumnFormula>
    </tableColumn>
  </tableColumns>
  <tableStyleInfo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1EBD615-00CF-44FF-B019-A4FCB025324C}" name="Table1" displayName="Table1" ref="A1:M42" totalsRowShown="0" headerRowDxfId="70" tableBorderDxfId="69">
  <autoFilter ref="A1:M42" xr:uid="{5EA1E5CD-80EA-4915-A36D-A0034BEDA763}"/>
  <tableColumns count="13">
    <tableColumn id="11" xr3:uid="{829F8A88-5F2A-48E5-AC2C-26531F0D034E}" name="Full Ref" dataDxfId="68">
      <calculatedColumnFormula>B2&amp;"/"&amp;E2&amp;"/"&amp;H2&amp;"/"&amp;J2</calculatedColumnFormula>
    </tableColumn>
    <tableColumn id="1" xr3:uid="{44DD6C27-9310-4BAE-AF95-89B24A494888}" name="L0" dataDxfId="67"/>
    <tableColumn id="2" xr3:uid="{B5B41C5C-6B68-427A-A09E-8FB5818C461C}" name="L1 - ID" dataDxfId="66"/>
    <tableColumn id="3" xr3:uid="{96EC34BB-0381-4A70-8B4C-7AE57BD6E20A}" name="L1 - Descr" dataDxfId="65"/>
    <tableColumn id="4" xr3:uid="{40F098F5-2D26-4EBD-9917-D4F6ACA09341}" name="L1 - Code" dataDxfId="64">
      <calculatedColumnFormula>GetAcronym3(D2)</calculatedColumnFormula>
    </tableColumn>
    <tableColumn id="5" xr3:uid="{77EA07CB-9DD9-485C-BD06-7133F13BF619}" name="L2 - ID" dataDxfId="63"/>
    <tableColumn id="6" xr3:uid="{FB88C689-5480-421C-A6BE-F83CB2DEC1D1}" name="L2 - Descr" dataDxfId="62"/>
    <tableColumn id="7" xr3:uid="{8A5CEDED-9D98-418D-9124-05C36FEB452D}" name="L2 - Code" dataDxfId="61">
      <calculatedColumnFormula>GetAcronym3(G2)</calculatedColumnFormula>
    </tableColumn>
    <tableColumn id="8" xr3:uid="{C9B76BF9-E396-470E-9274-889122866EB2}" name="L3 - ID" dataDxfId="60"/>
    <tableColumn id="9" xr3:uid="{44FD3A2E-AC6D-4D54-A632-292192DBC7E4}" name="L3 - Descr" dataDxfId="59"/>
    <tableColumn id="10" xr3:uid="{BAD9B665-3458-44FE-A4B7-4AF9C4C96B2C}" name="L3 - Code" dataDxfId="58">
      <calculatedColumnFormula>GetAcronym3(J2)</calculatedColumnFormula>
    </tableColumn>
    <tableColumn id="12" xr3:uid="{E5760231-19D5-4AE8-B174-A98BA234DD25}" name="L2-L3 Code" dataDxfId="57">
      <calculatedColumnFormula>"E-"&amp;Table1[[#This Row],[L1 - Code]]&amp;"-"&amp;Table1[[#This Row],[L2 - Code]]</calculatedColumnFormula>
    </tableColumn>
    <tableColumn id="13" xr3:uid="{5CE35E95-18D7-4ABF-8BA7-ED5D262EB0AC}" name="L2 - Alias" dataDxfId="56">
      <calculatedColumnFormula>Table1[[#This Row],[L2 - Descr]]</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C5B7F2CF-F57A-4578-8355-DEB41F3697C1}" name="Table13" displayName="Table13" ref="A1:M123" totalsRowShown="0" headerRowDxfId="55" dataDxfId="53" headerRowBorderDxfId="54" tableBorderDxfId="52">
  <autoFilter ref="A1:M123" xr:uid="{646E170C-2508-4A3C-BD4A-2E0270EB6F3B}"/>
  <tableColumns count="13">
    <tableColumn id="13" xr3:uid="{9EA00175-ACCC-43E8-A3FB-DAAF37805384}" name="Full Ref" dataDxfId="51">
      <calculatedColumnFormula>B2&amp;"/"&amp;E2&amp;"/"&amp;H2&amp;"/"&amp;J2</calculatedColumnFormula>
    </tableColumn>
    <tableColumn id="1" xr3:uid="{0B080D57-ABB9-4C5D-84C6-1C89E896B125}" name="L0" dataDxfId="50"/>
    <tableColumn id="2" xr3:uid="{2E3D64CA-52EC-4E36-A623-7EC6CAE98697}" name="L1 - ID" dataDxfId="49"/>
    <tableColumn id="3" xr3:uid="{4B1465C5-AA54-42DE-A3C9-4EC3C50FBC26}" name="L1 - Descr" dataDxfId="48"/>
    <tableColumn id="4" xr3:uid="{7986D12C-F235-4331-BF55-13C5D47EECEF}" name="L1 - Code" dataDxfId="47">
      <calculatedColumnFormula>GetAcronym3(D2)</calculatedColumnFormula>
    </tableColumn>
    <tableColumn id="5" xr3:uid="{F83FAC32-3A4F-4022-91AE-85522BFB00BD}" name="L2 - ID" dataDxfId="46"/>
    <tableColumn id="6" xr3:uid="{520D24A0-458E-4D5A-BE06-F91EA1C8480F}" name="L2 - Descr" dataDxfId="45"/>
    <tableColumn id="7" xr3:uid="{FBFE149E-2CF0-46C1-A229-48CAC9BC79B7}" name="L2 - Code" dataDxfId="44">
      <calculatedColumnFormula>GetAcronym3(G2)</calculatedColumnFormula>
    </tableColumn>
    <tableColumn id="8" xr3:uid="{C887074B-6D3B-4890-A81D-CFC5FB080A70}" name="L3 - ID" dataDxfId="43"/>
    <tableColumn id="9" xr3:uid="{14F0C2C5-C198-43BE-9D73-3052614662CF}" name="L3 - Descr" dataDxfId="42"/>
    <tableColumn id="10" xr3:uid="{5E31D40F-47D3-4A2F-9ECE-2258FD340EDB}" name="L3 - Code" dataDxfId="41">
      <calculatedColumnFormula>GetAcronym3(J2)</calculatedColumnFormula>
    </tableColumn>
    <tableColumn id="12" xr3:uid="{386A376E-D628-4F41-A6D4-9709C6E0FA52}" name="L2-L3 Code" dataDxfId="40">
      <calculatedColumnFormula>"E-"&amp;Table13[[#This Row],[L1 - Code]]&amp;"-"&amp;Table13[[#This Row],[L2 - Code]]</calculatedColumnFormula>
    </tableColumn>
    <tableColumn id="11" xr3:uid="{193F7C95-1474-41FF-84C1-87AEB36082C5}" name="L2 - Alias" dataDxfId="39">
      <calculatedColumnFormula>Table13[[#This Row],[L2 - Descr]]</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ivotTable" Target="../pivotTables/pivotTable3.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4.xml"/></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9.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A12BA4-8980-4506-ACFC-1699A98503E4}">
  <dimension ref="B2:D13"/>
  <sheetViews>
    <sheetView tabSelected="1" zoomScale="115" zoomScaleNormal="115" workbookViewId="0">
      <selection activeCell="I8" sqref="I8"/>
    </sheetView>
  </sheetViews>
  <sheetFormatPr defaultRowHeight="14.4" x14ac:dyDescent="0.3"/>
  <cols>
    <col min="2" max="2" width="26.6640625" customWidth="1"/>
    <col min="3" max="3" width="27.88671875" customWidth="1"/>
    <col min="4" max="4" width="34.44140625" customWidth="1"/>
  </cols>
  <sheetData>
    <row r="2" spans="2:4" ht="15" thickBot="1" x14ac:dyDescent="0.35"/>
    <row r="3" spans="2:4" ht="16.2" thickTop="1" x14ac:dyDescent="0.3">
      <c r="B3" s="78" t="s">
        <v>0</v>
      </c>
      <c r="C3" s="79" t="s">
        <v>1</v>
      </c>
      <c r="D3" s="112" t="s">
        <v>2</v>
      </c>
    </row>
    <row r="4" spans="2:4" ht="24" customHeight="1" thickBot="1" x14ac:dyDescent="0.35">
      <c r="B4" s="80" t="s">
        <v>3</v>
      </c>
      <c r="C4" s="111" t="s">
        <v>748</v>
      </c>
      <c r="D4" s="81" t="s">
        <v>747</v>
      </c>
    </row>
    <row r="5" spans="2:4" ht="36" customHeight="1" thickTop="1" x14ac:dyDescent="0.3">
      <c r="B5" s="119" t="s">
        <v>4</v>
      </c>
      <c r="C5" s="120"/>
      <c r="D5" s="121"/>
    </row>
    <row r="6" spans="2:4" ht="18" customHeight="1" x14ac:dyDescent="0.3">
      <c r="B6" s="122" t="s">
        <v>737</v>
      </c>
      <c r="C6" s="123"/>
      <c r="D6" s="124"/>
    </row>
    <row r="7" spans="2:4" ht="18" customHeight="1" x14ac:dyDescent="0.3">
      <c r="B7" s="122" t="s">
        <v>5</v>
      </c>
      <c r="C7" s="123"/>
      <c r="D7" s="124"/>
    </row>
    <row r="8" spans="2:4" ht="36" customHeight="1" x14ac:dyDescent="0.3">
      <c r="B8" s="122" t="s">
        <v>6</v>
      </c>
      <c r="C8" s="123"/>
      <c r="D8" s="124"/>
    </row>
    <row r="9" spans="2:4" ht="36" customHeight="1" x14ac:dyDescent="0.3">
      <c r="B9" s="122" t="s">
        <v>7</v>
      </c>
      <c r="C9" s="123"/>
      <c r="D9" s="124"/>
    </row>
    <row r="10" spans="2:4" ht="36" customHeight="1" thickBot="1" x14ac:dyDescent="0.35">
      <c r="B10" s="125" t="s">
        <v>8</v>
      </c>
      <c r="C10" s="126"/>
      <c r="D10" s="127"/>
    </row>
    <row r="11" spans="2:4" ht="47.25" customHeight="1" thickTop="1" x14ac:dyDescent="0.3">
      <c r="B11" s="113" t="s">
        <v>739</v>
      </c>
      <c r="C11" s="114"/>
      <c r="D11" s="115"/>
    </row>
    <row r="12" spans="2:4" ht="31.5" customHeight="1" thickBot="1" x14ac:dyDescent="0.35">
      <c r="B12" s="116" t="s">
        <v>738</v>
      </c>
      <c r="C12" s="117"/>
      <c r="D12" s="118"/>
    </row>
    <row r="13" spans="2:4" ht="15" thickTop="1" x14ac:dyDescent="0.3"/>
  </sheetData>
  <mergeCells count="8">
    <mergeCell ref="B11:D11"/>
    <mergeCell ref="B12:D12"/>
    <mergeCell ref="B5:D5"/>
    <mergeCell ref="B6:D6"/>
    <mergeCell ref="B7:D7"/>
    <mergeCell ref="B8:D8"/>
    <mergeCell ref="B9:D9"/>
    <mergeCell ref="B10:D10"/>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B73F01-1044-4F84-8D4C-9CFF864F59F4}">
  <dimension ref="A10:D142"/>
  <sheetViews>
    <sheetView workbookViewId="0">
      <selection activeCell="C14" sqref="C14"/>
    </sheetView>
  </sheetViews>
  <sheetFormatPr defaultRowHeight="14.4" x14ac:dyDescent="0.3"/>
  <cols>
    <col min="1" max="1" width="31" bestFit="1" customWidth="1"/>
    <col min="2" max="2" width="41.5546875" customWidth="1"/>
    <col min="3" max="3" width="88.109375" style="75" bestFit="1" customWidth="1"/>
    <col min="4" max="4" width="58.33203125" bestFit="1" customWidth="1"/>
    <col min="5" max="5" width="11.33203125" bestFit="1" customWidth="1"/>
    <col min="6" max="6" width="37.5546875" bestFit="1" customWidth="1"/>
    <col min="7" max="7" width="11.33203125" bestFit="1" customWidth="1"/>
    <col min="8" max="8" width="24.88671875" bestFit="1" customWidth="1"/>
    <col min="9" max="9" width="23" bestFit="1" customWidth="1"/>
    <col min="10" max="10" width="18.5546875" bestFit="1" customWidth="1"/>
    <col min="11" max="11" width="27.44140625" bestFit="1" customWidth="1"/>
    <col min="12" max="12" width="28.33203125" bestFit="1" customWidth="1"/>
    <col min="13" max="13" width="28.109375" bestFit="1" customWidth="1"/>
    <col min="14" max="14" width="39.33203125" bestFit="1" customWidth="1"/>
    <col min="15" max="15" width="7.33203125" bestFit="1" customWidth="1"/>
    <col min="16" max="16" width="11.33203125" bestFit="1" customWidth="1"/>
  </cols>
  <sheetData>
    <row r="10" spans="1:4" x14ac:dyDescent="0.3">
      <c r="A10" s="92" t="s">
        <v>14</v>
      </c>
      <c r="B10" s="93" t="s" vm="2">
        <v>727</v>
      </c>
    </row>
    <row r="12" spans="1:4" x14ac:dyDescent="0.3">
      <c r="A12" s="94" t="s">
        <v>10</v>
      </c>
      <c r="B12" s="96" t="s">
        <v>11</v>
      </c>
      <c r="C12" s="96" t="s">
        <v>9</v>
      </c>
      <c r="D12" s="97" t="s">
        <v>703</v>
      </c>
    </row>
    <row r="13" spans="1:4" x14ac:dyDescent="0.3">
      <c r="A13" s="95" t="s">
        <v>728</v>
      </c>
      <c r="B13" s="93" t="s">
        <v>331</v>
      </c>
      <c r="C13" s="93" t="s">
        <v>711</v>
      </c>
      <c r="D13" s="98" t="e">
        <f>VLOOKUP(C13,Table13[],7)</f>
        <v>#N/A</v>
      </c>
    </row>
    <row r="14" spans="1:4" x14ac:dyDescent="0.3">
      <c r="A14" s="95"/>
      <c r="B14" s="93" t="s">
        <v>335</v>
      </c>
      <c r="C14" s="93" t="s">
        <v>711</v>
      </c>
      <c r="D14" s="95" t="e">
        <f>VLOOKUP(C14,Table13[],7)</f>
        <v>#N/A</v>
      </c>
    </row>
    <row r="15" spans="1:4" x14ac:dyDescent="0.3">
      <c r="A15" s="95"/>
      <c r="B15" s="93" t="s">
        <v>215</v>
      </c>
      <c r="C15" s="93" t="s">
        <v>711</v>
      </c>
      <c r="D15" s="95" t="e">
        <f>VLOOKUP(C15,Table13[],7)</f>
        <v>#N/A</v>
      </c>
    </row>
    <row r="16" spans="1:4" x14ac:dyDescent="0.3">
      <c r="A16" s="95" t="s">
        <v>708</v>
      </c>
      <c r="B16" s="93" t="s">
        <v>34</v>
      </c>
      <c r="C16" s="93" t="s">
        <v>31</v>
      </c>
      <c r="D16" s="95" t="str">
        <f>VLOOKUP(C16,Table13[],7)</f>
        <v>Export specific scenarios</v>
      </c>
    </row>
    <row r="17" spans="1:4" x14ac:dyDescent="0.3">
      <c r="A17" s="95" t="s">
        <v>708</v>
      </c>
      <c r="B17" s="93" t="s">
        <v>42</v>
      </c>
      <c r="C17" s="93" t="s">
        <v>38</v>
      </c>
      <c r="D17" s="95" t="str">
        <f>VLOOKUP(C17,Table13[],7)</f>
        <v>Export specific scenarios</v>
      </c>
    </row>
    <row r="18" spans="1:4" x14ac:dyDescent="0.3">
      <c r="A18" s="95" t="s">
        <v>708</v>
      </c>
      <c r="B18" s="93" t="s">
        <v>45</v>
      </c>
      <c r="C18" s="93" t="s">
        <v>31</v>
      </c>
    </row>
    <row r="19" spans="1:4" x14ac:dyDescent="0.3">
      <c r="A19" s="95" t="s">
        <v>708</v>
      </c>
      <c r="B19" s="93" t="s">
        <v>307</v>
      </c>
      <c r="C19" s="93" t="s">
        <v>31</v>
      </c>
    </row>
    <row r="20" spans="1:4" x14ac:dyDescent="0.3">
      <c r="A20" s="95" t="s">
        <v>271</v>
      </c>
      <c r="B20" s="93" t="s">
        <v>711</v>
      </c>
      <c r="C20" s="93" t="s">
        <v>270</v>
      </c>
    </row>
    <row r="21" spans="1:4" x14ac:dyDescent="0.3">
      <c r="A21" s="95" t="s">
        <v>271</v>
      </c>
      <c r="B21" s="93" t="s">
        <v>711</v>
      </c>
      <c r="C21" s="93" t="s">
        <v>272</v>
      </c>
    </row>
    <row r="22" spans="1:4" x14ac:dyDescent="0.3">
      <c r="C22"/>
    </row>
    <row r="23" spans="1:4" x14ac:dyDescent="0.3">
      <c r="C23"/>
    </row>
    <row r="24" spans="1:4" x14ac:dyDescent="0.3">
      <c r="C24"/>
    </row>
    <row r="25" spans="1:4" x14ac:dyDescent="0.3">
      <c r="C25"/>
    </row>
    <row r="26" spans="1:4" x14ac:dyDescent="0.3">
      <c r="C26"/>
    </row>
    <row r="27" spans="1:4" x14ac:dyDescent="0.3">
      <c r="C27"/>
    </row>
    <row r="28" spans="1:4" x14ac:dyDescent="0.3">
      <c r="C28"/>
    </row>
    <row r="29" spans="1:4" x14ac:dyDescent="0.3">
      <c r="C29"/>
    </row>
    <row r="30" spans="1:4" x14ac:dyDescent="0.3">
      <c r="C30"/>
    </row>
    <row r="31" spans="1:4" x14ac:dyDescent="0.3">
      <c r="C31"/>
    </row>
    <row r="32" spans="1:4" x14ac:dyDescent="0.3">
      <c r="C32"/>
    </row>
    <row r="33" spans="3:3" x14ac:dyDescent="0.3">
      <c r="C33"/>
    </row>
    <row r="34" spans="3:3" x14ac:dyDescent="0.3">
      <c r="C34"/>
    </row>
    <row r="35" spans="3:3" x14ac:dyDescent="0.3">
      <c r="C35"/>
    </row>
    <row r="36" spans="3:3" x14ac:dyDescent="0.3">
      <c r="C36"/>
    </row>
    <row r="37" spans="3:3" x14ac:dyDescent="0.3">
      <c r="C37"/>
    </row>
    <row r="38" spans="3:3" x14ac:dyDescent="0.3">
      <c r="C38"/>
    </row>
    <row r="39" spans="3:3" x14ac:dyDescent="0.3">
      <c r="C39"/>
    </row>
    <row r="40" spans="3:3" x14ac:dyDescent="0.3">
      <c r="C40"/>
    </row>
    <row r="41" spans="3:3" x14ac:dyDescent="0.3">
      <c r="C41"/>
    </row>
    <row r="42" spans="3:3" x14ac:dyDescent="0.3">
      <c r="C42"/>
    </row>
    <row r="43" spans="3:3" x14ac:dyDescent="0.3">
      <c r="C43"/>
    </row>
    <row r="44" spans="3:3" x14ac:dyDescent="0.3">
      <c r="C44"/>
    </row>
    <row r="45" spans="3:3" x14ac:dyDescent="0.3">
      <c r="C45"/>
    </row>
    <row r="46" spans="3:3" x14ac:dyDescent="0.3">
      <c r="C46"/>
    </row>
    <row r="47" spans="3:3" x14ac:dyDescent="0.3">
      <c r="C47"/>
    </row>
    <row r="48" spans="3:3" x14ac:dyDescent="0.3">
      <c r="C48"/>
    </row>
    <row r="49" spans="3:3" x14ac:dyDescent="0.3">
      <c r="C49"/>
    </row>
    <row r="50" spans="3:3" x14ac:dyDescent="0.3">
      <c r="C50"/>
    </row>
    <row r="51" spans="3:3" x14ac:dyDescent="0.3">
      <c r="C51"/>
    </row>
    <row r="52" spans="3:3" x14ac:dyDescent="0.3">
      <c r="C52"/>
    </row>
    <row r="53" spans="3:3" x14ac:dyDescent="0.3">
      <c r="C53"/>
    </row>
    <row r="54" spans="3:3" x14ac:dyDescent="0.3">
      <c r="C54"/>
    </row>
    <row r="55" spans="3:3" x14ac:dyDescent="0.3">
      <c r="C55"/>
    </row>
    <row r="56" spans="3:3" x14ac:dyDescent="0.3">
      <c r="C56"/>
    </row>
    <row r="57" spans="3:3" x14ac:dyDescent="0.3">
      <c r="C57"/>
    </row>
    <row r="58" spans="3:3" x14ac:dyDescent="0.3">
      <c r="C58"/>
    </row>
    <row r="59" spans="3:3" x14ac:dyDescent="0.3">
      <c r="C59"/>
    </row>
    <row r="60" spans="3:3" x14ac:dyDescent="0.3">
      <c r="C60"/>
    </row>
    <row r="61" spans="3:3" x14ac:dyDescent="0.3">
      <c r="C61"/>
    </row>
    <row r="62" spans="3:3" x14ac:dyDescent="0.3">
      <c r="C62"/>
    </row>
    <row r="63" spans="3:3" x14ac:dyDescent="0.3">
      <c r="C63"/>
    </row>
    <row r="64" spans="3:3" x14ac:dyDescent="0.3">
      <c r="C64"/>
    </row>
    <row r="65" spans="3:3" x14ac:dyDescent="0.3">
      <c r="C65"/>
    </row>
    <row r="66" spans="3:3" x14ac:dyDescent="0.3">
      <c r="C66"/>
    </row>
    <row r="67" spans="3:3" x14ac:dyDescent="0.3">
      <c r="C67"/>
    </row>
    <row r="68" spans="3:3" x14ac:dyDescent="0.3">
      <c r="C68"/>
    </row>
    <row r="69" spans="3:3" x14ac:dyDescent="0.3">
      <c r="C69"/>
    </row>
    <row r="70" spans="3:3" x14ac:dyDescent="0.3">
      <c r="C70"/>
    </row>
    <row r="71" spans="3:3" x14ac:dyDescent="0.3">
      <c r="C71"/>
    </row>
    <row r="72" spans="3:3" x14ac:dyDescent="0.3">
      <c r="C72"/>
    </row>
    <row r="73" spans="3:3" x14ac:dyDescent="0.3">
      <c r="C73"/>
    </row>
    <row r="74" spans="3:3" x14ac:dyDescent="0.3">
      <c r="C74"/>
    </row>
    <row r="75" spans="3:3" x14ac:dyDescent="0.3">
      <c r="C75"/>
    </row>
    <row r="76" spans="3:3" x14ac:dyDescent="0.3">
      <c r="C76"/>
    </row>
    <row r="77" spans="3:3" x14ac:dyDescent="0.3">
      <c r="C77"/>
    </row>
    <row r="78" spans="3:3" x14ac:dyDescent="0.3">
      <c r="C78"/>
    </row>
    <row r="79" spans="3:3" x14ac:dyDescent="0.3">
      <c r="C79"/>
    </row>
    <row r="80" spans="3:3" x14ac:dyDescent="0.3">
      <c r="C80"/>
    </row>
    <row r="81" spans="3:3" x14ac:dyDescent="0.3">
      <c r="C81"/>
    </row>
    <row r="82" spans="3:3" x14ac:dyDescent="0.3">
      <c r="C82"/>
    </row>
    <row r="83" spans="3:3" x14ac:dyDescent="0.3">
      <c r="C83"/>
    </row>
    <row r="84" spans="3:3" x14ac:dyDescent="0.3">
      <c r="C84"/>
    </row>
    <row r="85" spans="3:3" x14ac:dyDescent="0.3">
      <c r="C85"/>
    </row>
    <row r="86" spans="3:3" x14ac:dyDescent="0.3">
      <c r="C86"/>
    </row>
    <row r="87" spans="3:3" x14ac:dyDescent="0.3">
      <c r="C87"/>
    </row>
    <row r="88" spans="3:3" x14ac:dyDescent="0.3">
      <c r="C88"/>
    </row>
    <row r="89" spans="3:3" x14ac:dyDescent="0.3">
      <c r="C89"/>
    </row>
    <row r="90" spans="3:3" x14ac:dyDescent="0.3">
      <c r="C90"/>
    </row>
    <row r="91" spans="3:3" x14ac:dyDescent="0.3">
      <c r="C91"/>
    </row>
    <row r="92" spans="3:3" x14ac:dyDescent="0.3">
      <c r="C92"/>
    </row>
    <row r="93" spans="3:3" x14ac:dyDescent="0.3">
      <c r="C93"/>
    </row>
    <row r="94" spans="3:3" x14ac:dyDescent="0.3">
      <c r="C94"/>
    </row>
    <row r="95" spans="3:3" x14ac:dyDescent="0.3">
      <c r="C95"/>
    </row>
    <row r="96" spans="3:3" x14ac:dyDescent="0.3">
      <c r="C96"/>
    </row>
    <row r="97" spans="3:3" x14ac:dyDescent="0.3">
      <c r="C97"/>
    </row>
    <row r="98" spans="3:3" x14ac:dyDescent="0.3">
      <c r="C98"/>
    </row>
    <row r="99" spans="3:3" x14ac:dyDescent="0.3">
      <c r="C99"/>
    </row>
    <row r="100" spans="3:3" x14ac:dyDescent="0.3">
      <c r="C100"/>
    </row>
    <row r="101" spans="3:3" x14ac:dyDescent="0.3">
      <c r="C101"/>
    </row>
    <row r="102" spans="3:3" x14ac:dyDescent="0.3">
      <c r="C102"/>
    </row>
    <row r="103" spans="3:3" x14ac:dyDescent="0.3">
      <c r="C103"/>
    </row>
    <row r="104" spans="3:3" x14ac:dyDescent="0.3">
      <c r="C104"/>
    </row>
    <row r="105" spans="3:3" x14ac:dyDescent="0.3">
      <c r="C105"/>
    </row>
    <row r="106" spans="3:3" x14ac:dyDescent="0.3">
      <c r="C106"/>
    </row>
    <row r="107" spans="3:3" x14ac:dyDescent="0.3">
      <c r="C107"/>
    </row>
    <row r="108" spans="3:3" x14ac:dyDescent="0.3">
      <c r="C108"/>
    </row>
    <row r="109" spans="3:3" x14ac:dyDescent="0.3">
      <c r="C109"/>
    </row>
    <row r="110" spans="3:3" x14ac:dyDescent="0.3">
      <c r="C110"/>
    </row>
    <row r="111" spans="3:3" x14ac:dyDescent="0.3">
      <c r="C111"/>
    </row>
    <row r="112" spans="3:3" x14ac:dyDescent="0.3">
      <c r="C112"/>
    </row>
    <row r="113" spans="3:3" x14ac:dyDescent="0.3">
      <c r="C113"/>
    </row>
    <row r="114" spans="3:3" x14ac:dyDescent="0.3">
      <c r="C114"/>
    </row>
    <row r="115" spans="3:3" x14ac:dyDescent="0.3">
      <c r="C115"/>
    </row>
    <row r="116" spans="3:3" x14ac:dyDescent="0.3">
      <c r="C116"/>
    </row>
    <row r="117" spans="3:3" x14ac:dyDescent="0.3">
      <c r="C117"/>
    </row>
    <row r="118" spans="3:3" x14ac:dyDescent="0.3">
      <c r="C118"/>
    </row>
    <row r="119" spans="3:3" x14ac:dyDescent="0.3">
      <c r="C119"/>
    </row>
    <row r="120" spans="3:3" x14ac:dyDescent="0.3">
      <c r="C120"/>
    </row>
    <row r="121" spans="3:3" x14ac:dyDescent="0.3">
      <c r="C121"/>
    </row>
    <row r="122" spans="3:3" x14ac:dyDescent="0.3">
      <c r="C122"/>
    </row>
    <row r="123" spans="3:3" x14ac:dyDescent="0.3">
      <c r="C123"/>
    </row>
    <row r="124" spans="3:3" x14ac:dyDescent="0.3">
      <c r="C124"/>
    </row>
    <row r="125" spans="3:3" x14ac:dyDescent="0.3">
      <c r="C125"/>
    </row>
    <row r="126" spans="3:3" x14ac:dyDescent="0.3">
      <c r="C126"/>
    </row>
    <row r="127" spans="3:3" x14ac:dyDescent="0.3">
      <c r="C127"/>
    </row>
    <row r="128" spans="3:3" x14ac:dyDescent="0.3">
      <c r="C128"/>
    </row>
    <row r="129" spans="3:3" x14ac:dyDescent="0.3">
      <c r="C129"/>
    </row>
    <row r="130" spans="3:3" x14ac:dyDescent="0.3">
      <c r="C130"/>
    </row>
    <row r="131" spans="3:3" x14ac:dyDescent="0.3">
      <c r="C131"/>
    </row>
    <row r="132" spans="3:3" x14ac:dyDescent="0.3">
      <c r="C132"/>
    </row>
    <row r="133" spans="3:3" x14ac:dyDescent="0.3">
      <c r="C133"/>
    </row>
    <row r="134" spans="3:3" x14ac:dyDescent="0.3">
      <c r="C134"/>
    </row>
    <row r="135" spans="3:3" x14ac:dyDescent="0.3">
      <c r="C135"/>
    </row>
    <row r="136" spans="3:3" x14ac:dyDescent="0.3">
      <c r="C136"/>
    </row>
    <row r="137" spans="3:3" x14ac:dyDescent="0.3">
      <c r="C137"/>
    </row>
    <row r="138" spans="3:3" x14ac:dyDescent="0.3">
      <c r="C138"/>
    </row>
    <row r="139" spans="3:3" x14ac:dyDescent="0.3">
      <c r="C139"/>
    </row>
    <row r="140" spans="3:3" x14ac:dyDescent="0.3">
      <c r="C140"/>
    </row>
    <row r="141" spans="3:3" x14ac:dyDescent="0.3">
      <c r="C141"/>
    </row>
    <row r="142" spans="3:3" x14ac:dyDescent="0.3">
      <c r="C142"/>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9DACE7-DFE4-4CC4-983F-CE4E1BF64130}">
  <dimension ref="A1:D28"/>
  <sheetViews>
    <sheetView workbookViewId="0">
      <selection activeCell="A12" sqref="A12"/>
    </sheetView>
  </sheetViews>
  <sheetFormatPr defaultRowHeight="14.4" x14ac:dyDescent="0.3"/>
  <cols>
    <col min="1" max="1" width="58.109375" bestFit="1" customWidth="1"/>
    <col min="2" max="2" width="15.6640625" style="75" bestFit="1" customWidth="1"/>
    <col min="3" max="3" width="15.88671875" bestFit="1" customWidth="1"/>
    <col min="4" max="4" width="23.33203125" bestFit="1" customWidth="1"/>
  </cols>
  <sheetData>
    <row r="1" spans="1:4" x14ac:dyDescent="0.3">
      <c r="A1" s="86" t="s">
        <v>729</v>
      </c>
      <c r="B1" s="75" t="s">
        <v>730</v>
      </c>
      <c r="C1" t="s">
        <v>731</v>
      </c>
      <c r="D1" t="s">
        <v>732</v>
      </c>
    </row>
    <row r="2" spans="1:4" x14ac:dyDescent="0.3">
      <c r="A2" s="68" t="s">
        <v>434</v>
      </c>
      <c r="C2" s="90"/>
    </row>
    <row r="3" spans="1:4" x14ac:dyDescent="0.3">
      <c r="A3" s="87" t="s">
        <v>355</v>
      </c>
      <c r="B3" s="75" t="s">
        <v>713</v>
      </c>
      <c r="C3" s="91">
        <v>8.1967213114754103E-3</v>
      </c>
      <c r="D3">
        <v>1</v>
      </c>
    </row>
    <row r="4" spans="1:4" x14ac:dyDescent="0.3">
      <c r="A4" s="87" t="s">
        <v>358</v>
      </c>
      <c r="B4" s="75" t="s">
        <v>714</v>
      </c>
      <c r="C4" s="91">
        <v>1.6393442622950821E-2</v>
      </c>
      <c r="D4">
        <v>2</v>
      </c>
    </row>
    <row r="5" spans="1:4" x14ac:dyDescent="0.3">
      <c r="A5" s="87" t="s">
        <v>404</v>
      </c>
      <c r="B5" s="75" t="s">
        <v>715</v>
      </c>
      <c r="C5" s="91">
        <v>8.1967213114754092E-2</v>
      </c>
      <c r="D5">
        <v>10</v>
      </c>
    </row>
    <row r="6" spans="1:4" x14ac:dyDescent="0.3">
      <c r="A6" s="87" t="s">
        <v>634</v>
      </c>
      <c r="B6" s="75" t="s">
        <v>271</v>
      </c>
      <c r="C6" s="90">
        <v>1.6393442622950821E-2</v>
      </c>
      <c r="D6">
        <v>2</v>
      </c>
    </row>
    <row r="7" spans="1:4" ht="28.8" x14ac:dyDescent="0.3">
      <c r="A7" s="87" t="s">
        <v>457</v>
      </c>
      <c r="B7" s="75" t="s">
        <v>743</v>
      </c>
      <c r="C7" s="91">
        <v>2.4590163934426229E-2</v>
      </c>
      <c r="D7">
        <v>3</v>
      </c>
    </row>
    <row r="8" spans="1:4" x14ac:dyDescent="0.3">
      <c r="A8" s="68" t="s">
        <v>352</v>
      </c>
      <c r="C8" s="90"/>
    </row>
    <row r="9" spans="1:4" x14ac:dyDescent="0.3">
      <c r="A9" s="87" t="s">
        <v>462</v>
      </c>
      <c r="B9" s="75" t="s">
        <v>718</v>
      </c>
      <c r="C9" s="91">
        <v>8.1967213114754092E-2</v>
      </c>
      <c r="D9">
        <v>10</v>
      </c>
    </row>
    <row r="10" spans="1:4" x14ac:dyDescent="0.3">
      <c r="A10" s="87" t="s">
        <v>355</v>
      </c>
      <c r="B10" s="75" t="s">
        <v>704</v>
      </c>
      <c r="C10" s="91">
        <v>8.1967213114754103E-3</v>
      </c>
      <c r="D10">
        <v>1</v>
      </c>
    </row>
    <row r="11" spans="1:4" x14ac:dyDescent="0.3">
      <c r="A11" s="87" t="s">
        <v>423</v>
      </c>
      <c r="B11" s="75" t="s">
        <v>710</v>
      </c>
      <c r="C11" s="91">
        <v>8.1967213114754092E-2</v>
      </c>
      <c r="D11">
        <v>10</v>
      </c>
    </row>
    <row r="12" spans="1:4" x14ac:dyDescent="0.3">
      <c r="A12" s="87" t="s">
        <v>358</v>
      </c>
      <c r="B12" s="75" t="s">
        <v>705</v>
      </c>
      <c r="C12" s="91">
        <v>2.4590163934426229E-2</v>
      </c>
      <c r="D12">
        <v>3</v>
      </c>
    </row>
    <row r="13" spans="1:4" x14ac:dyDescent="0.3">
      <c r="A13" s="87" t="s">
        <v>378</v>
      </c>
      <c r="B13" s="75" t="s">
        <v>707</v>
      </c>
      <c r="C13" s="91">
        <v>9.8360655737704916E-2</v>
      </c>
      <c r="D13">
        <v>12</v>
      </c>
    </row>
    <row r="14" spans="1:4" x14ac:dyDescent="0.3">
      <c r="A14" s="87" t="s">
        <v>367</v>
      </c>
      <c r="B14" s="75" t="s">
        <v>706</v>
      </c>
      <c r="C14" s="91">
        <v>2.4590163934426229E-2</v>
      </c>
      <c r="D14">
        <v>3</v>
      </c>
    </row>
    <row r="15" spans="1:4" x14ac:dyDescent="0.3">
      <c r="A15" s="87" t="s">
        <v>404</v>
      </c>
      <c r="B15" s="75" t="s">
        <v>709</v>
      </c>
      <c r="C15" s="91">
        <v>6.5573770491803282E-2</v>
      </c>
      <c r="D15">
        <v>8</v>
      </c>
    </row>
    <row r="16" spans="1:4" x14ac:dyDescent="0.3">
      <c r="A16" s="87" t="s">
        <v>486</v>
      </c>
      <c r="B16" s="75" t="s">
        <v>720</v>
      </c>
      <c r="C16" s="91">
        <v>9.0163934426229511E-2</v>
      </c>
      <c r="D16">
        <v>11</v>
      </c>
    </row>
    <row r="17" spans="1:4" x14ac:dyDescent="0.3">
      <c r="A17" s="87" t="s">
        <v>382</v>
      </c>
      <c r="B17" s="75" t="s">
        <v>708</v>
      </c>
      <c r="C17" s="91">
        <v>9.0163934426229511E-2</v>
      </c>
      <c r="D17">
        <v>11</v>
      </c>
    </row>
    <row r="18" spans="1:4" x14ac:dyDescent="0.3">
      <c r="A18" s="87" t="s">
        <v>555</v>
      </c>
      <c r="B18" s="75" t="s">
        <v>722</v>
      </c>
      <c r="C18" s="91">
        <v>9.8360655737704916E-2</v>
      </c>
      <c r="D18">
        <v>12</v>
      </c>
    </row>
    <row r="19" spans="1:4" x14ac:dyDescent="0.3">
      <c r="A19" s="87" t="s">
        <v>431</v>
      </c>
      <c r="B19" s="75" t="s">
        <v>712</v>
      </c>
      <c r="C19" s="91">
        <v>1.6393442622950821E-2</v>
      </c>
      <c r="D19">
        <v>2</v>
      </c>
    </row>
    <row r="20" spans="1:4" x14ac:dyDescent="0.3">
      <c r="A20" s="87" t="s">
        <v>603</v>
      </c>
      <c r="B20" s="75" t="s">
        <v>723</v>
      </c>
      <c r="C20" s="91">
        <v>5.737704918032787E-2</v>
      </c>
      <c r="D20">
        <v>7</v>
      </c>
    </row>
    <row r="21" spans="1:4" x14ac:dyDescent="0.3">
      <c r="A21" s="68" t="s">
        <v>640</v>
      </c>
      <c r="C21" s="90"/>
    </row>
    <row r="22" spans="1:4" x14ac:dyDescent="0.3">
      <c r="A22" s="87" t="s">
        <v>355</v>
      </c>
      <c r="B22" s="75" t="s">
        <v>724</v>
      </c>
      <c r="C22" s="90">
        <v>8.1967213114754103E-3</v>
      </c>
      <c r="D22">
        <v>1</v>
      </c>
    </row>
    <row r="23" spans="1:4" x14ac:dyDescent="0.3">
      <c r="A23" s="87" t="s">
        <v>404</v>
      </c>
      <c r="B23" s="75" t="s">
        <v>725</v>
      </c>
      <c r="C23" s="91">
        <v>4.9180327868852458E-2</v>
      </c>
      <c r="D23">
        <v>6</v>
      </c>
    </row>
    <row r="24" spans="1:4" x14ac:dyDescent="0.3">
      <c r="A24" s="87" t="s">
        <v>671</v>
      </c>
      <c r="B24" s="75" t="s">
        <v>674</v>
      </c>
      <c r="C24" s="90">
        <v>1.6393442622950821E-2</v>
      </c>
      <c r="D24">
        <v>2</v>
      </c>
    </row>
    <row r="25" spans="1:4" x14ac:dyDescent="0.3">
      <c r="A25" s="87" t="s">
        <v>658</v>
      </c>
      <c r="B25" s="75" t="s">
        <v>726</v>
      </c>
      <c r="C25" s="91">
        <v>4.0983606557377046E-2</v>
      </c>
      <c r="D25">
        <v>5</v>
      </c>
    </row>
    <row r="26" spans="1:4" x14ac:dyDescent="0.3">
      <c r="A26" s="68" t="s">
        <v>711</v>
      </c>
      <c r="C26" s="90"/>
    </row>
    <row r="27" spans="1:4" x14ac:dyDescent="0.3">
      <c r="A27" s="87" t="s">
        <v>711</v>
      </c>
      <c r="C27" s="90">
        <v>0</v>
      </c>
    </row>
    <row r="28" spans="1:4" ht="201.6" x14ac:dyDescent="0.3">
      <c r="A28" s="68" t="s">
        <v>716</v>
      </c>
      <c r="B28" s="75" t="s">
        <v>744</v>
      </c>
      <c r="C28" s="90">
        <v>1</v>
      </c>
      <c r="D28">
        <v>122</v>
      </c>
    </row>
  </sheetData>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026AA-68EF-4A7A-9601-2F46CC4FD1A4}">
  <sheetPr codeName="Sheet4">
    <tabColor theme="5" tint="0.79998168889431442"/>
  </sheetPr>
  <dimension ref="A1:P133"/>
  <sheetViews>
    <sheetView zoomScale="85" zoomScaleNormal="85" workbookViewId="0">
      <pane xSplit="5" ySplit="1" topLeftCell="F41" activePane="bottomRight" state="frozen"/>
      <selection pane="topRight" activeCell="F1" sqref="F1"/>
      <selection pane="bottomLeft" activeCell="A2" sqref="A2"/>
      <selection pane="bottomRight" activeCell="A43" sqref="A43"/>
    </sheetView>
  </sheetViews>
  <sheetFormatPr defaultColWidth="9.109375" defaultRowHeight="14.4" x14ac:dyDescent="0.3"/>
  <cols>
    <col min="1" max="1" width="40.6640625" style="19" customWidth="1"/>
    <col min="2" max="2" width="10.6640625" style="14" customWidth="1"/>
    <col min="3" max="3" width="40.6640625" style="19" customWidth="1"/>
    <col min="4" max="4" width="10.6640625" style="14" customWidth="1"/>
    <col min="5" max="5" width="12.6640625" style="14" customWidth="1"/>
    <col min="6" max="6" width="12.6640625" style="13" customWidth="1"/>
    <col min="7" max="7" width="14.6640625" style="13" customWidth="1"/>
    <col min="8" max="8" width="14.6640625" style="14" customWidth="1"/>
    <col min="9" max="9" width="12.6640625" style="14" customWidth="1"/>
    <col min="10" max="10" width="130.6640625" style="19" customWidth="1"/>
    <col min="11" max="11" width="40.6640625" style="19" customWidth="1"/>
    <col min="12" max="12" width="60.6640625" style="14" customWidth="1"/>
    <col min="13" max="14" width="40.6640625" style="19" customWidth="1"/>
    <col min="15" max="15" width="37.44140625" style="12" bestFit="1" customWidth="1"/>
    <col min="16" max="16" width="49.44140625" style="12" customWidth="1"/>
    <col min="17" max="16384" width="9.109375" style="12"/>
  </cols>
  <sheetData>
    <row r="1" spans="1:16" ht="57.6" x14ac:dyDescent="0.3">
      <c r="A1" s="53" t="s">
        <v>9</v>
      </c>
      <c r="B1" s="54" t="s">
        <v>10</v>
      </c>
      <c r="C1" s="54" t="s">
        <v>11</v>
      </c>
      <c r="D1" s="54" t="s">
        <v>12</v>
      </c>
      <c r="E1" s="55" t="s">
        <v>13</v>
      </c>
      <c r="F1" s="55" t="s">
        <v>14</v>
      </c>
      <c r="G1" s="55" t="s">
        <v>15</v>
      </c>
      <c r="H1" s="55" t="s">
        <v>16</v>
      </c>
      <c r="I1" s="55" t="s">
        <v>17</v>
      </c>
      <c r="J1" s="54" t="s">
        <v>18</v>
      </c>
      <c r="K1" s="54" t="s">
        <v>19</v>
      </c>
      <c r="L1" s="54" t="s">
        <v>20</v>
      </c>
      <c r="M1" s="54" t="s">
        <v>21</v>
      </c>
      <c r="N1" s="54" t="s">
        <v>22</v>
      </c>
      <c r="O1" s="55" t="s">
        <v>23</v>
      </c>
      <c r="P1" s="56" t="s">
        <v>24</v>
      </c>
    </row>
    <row r="2" spans="1:16" ht="43.2" hidden="1" x14ac:dyDescent="0.3">
      <c r="A2" s="18" t="s">
        <v>25</v>
      </c>
      <c r="B2" s="20" t="str">
        <f>IF(ISBLANK(A2),"",VLOOKUP(Table31[[#This Row],[AES Scenario]],Table13[],12,TRUE))</f>
        <v>E-EXP-CFL</v>
      </c>
      <c r="C2" s="20" t="s">
        <v>26</v>
      </c>
      <c r="D2" s="20" t="str">
        <f>IF(ISBLANK(C2),"",VLOOKUP(Table31[[#This Row],[ECSP2 Scenario]],Table1[],12))</f>
        <v>E-EXP-CFL</v>
      </c>
      <c r="E2" s="22">
        <v>1</v>
      </c>
      <c r="F2" s="22">
        <v>1</v>
      </c>
      <c r="G2"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2" s="58">
        <v>2</v>
      </c>
      <c r="I2" s="59">
        <v>0</v>
      </c>
      <c r="J2" s="20" t="s">
        <v>27</v>
      </c>
      <c r="K2" s="20" t="s">
        <v>28</v>
      </c>
      <c r="L2" s="20" t="s">
        <v>29</v>
      </c>
      <c r="M2" s="20" t="s">
        <v>28</v>
      </c>
      <c r="N2" s="20" t="s">
        <v>30</v>
      </c>
      <c r="O2" s="15"/>
      <c r="P2" s="16" t="str">
        <f>Table31[[#This Row],[AES Scenario]]&amp;" // "&amp;Table31[[#This Row],[ECSP2 Scenario]]</f>
        <v>AES/EXP/CFL/E-EXP-CFL-M-001 Core flow // ECSP2/EXP/CFL/Core flow</v>
      </c>
    </row>
    <row r="3" spans="1:16" ht="57.6" hidden="1" x14ac:dyDescent="0.3">
      <c r="A3" s="18" t="s">
        <v>31</v>
      </c>
      <c r="B3" s="20" t="str">
        <f>IF(ISBLANK(A3),"",VLOOKUP(Table31[[#This Row],[AES Scenario]],Table13[],12,TRUE))</f>
        <v>E-EXP-EXP</v>
      </c>
      <c r="C3" s="20" t="s">
        <v>32</v>
      </c>
      <c r="D3" s="20" t="str">
        <f>IF(ISBLANK(C3),"",VLOOKUP(Table31[[#This Row],[ECSP2 Scenario]],Table1[],12))</f>
        <v>E-EXP-EXP</v>
      </c>
      <c r="E3" s="22">
        <v>1</v>
      </c>
      <c r="F3" s="22">
        <v>1</v>
      </c>
      <c r="G3"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3" s="58">
        <v>2</v>
      </c>
      <c r="I3" s="59">
        <v>0</v>
      </c>
      <c r="J3" s="20"/>
      <c r="K3" s="20" t="s">
        <v>28</v>
      </c>
      <c r="L3" s="20" t="s">
        <v>29</v>
      </c>
      <c r="M3" s="20" t="s">
        <v>28</v>
      </c>
      <c r="N3" s="20" t="s">
        <v>33</v>
      </c>
      <c r="O3" s="15"/>
      <c r="P3" s="16" t="str">
        <f>Table31[[#This Row],[AES Scenario]]&amp;" // "&amp;Table31[[#This Row],[ECSP2 Scenario]]</f>
        <v>AES/EXP/EXP/E-EXP-EXP-A-001 Control at Export with release for Export (Standard declaration) // ECSP2/EXP/EXP/Control at Export with release for Export (Normal procedure)</v>
      </c>
    </row>
    <row r="4" spans="1:16" ht="86.4" x14ac:dyDescent="0.3">
      <c r="A4" s="18" t="s">
        <v>31</v>
      </c>
      <c r="B4" s="20" t="str">
        <f>IF(ISBLANK(A4),"",VLOOKUP(Table31[[#This Row],[AES Scenario]],Table13[],12,TRUE))</f>
        <v>E-EXP-EXP</v>
      </c>
      <c r="C4" s="20" t="s">
        <v>34</v>
      </c>
      <c r="D4" s="20" t="str">
        <f>IF(ISBLANK(C4),"",VLOOKUP(Table31[[#This Row],[ECSP2 Scenario]],Table1[],12))</f>
        <v>E-EXP-EXP</v>
      </c>
      <c r="E4" s="22">
        <v>1</v>
      </c>
      <c r="F4" s="23">
        <v>3</v>
      </c>
      <c r="G4"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4" s="58">
        <v>2</v>
      </c>
      <c r="I4" s="59">
        <v>0</v>
      </c>
      <c r="J4" s="20" t="s">
        <v>35</v>
      </c>
      <c r="K4" s="20" t="s">
        <v>36</v>
      </c>
      <c r="L4" s="20" t="s">
        <v>29</v>
      </c>
      <c r="M4" s="20" t="s">
        <v>37</v>
      </c>
      <c r="N4" s="20" t="s">
        <v>33</v>
      </c>
      <c r="O4" s="15"/>
      <c r="P4" s="16" t="str">
        <f>Table31[[#This Row],[AES Scenario]]&amp;" // "&amp;Table31[[#This Row],[ECSP2 Scenario]]</f>
        <v>AES/EXP/EXP/E-EXP-EXP-A-001 Control at Export with release for Export (Standard declaration) // ECSP2/EXP/EXP/Control at Export with release for Export (Simplified procedure)</v>
      </c>
    </row>
    <row r="5" spans="1:16" ht="43.2" hidden="1" x14ac:dyDescent="0.3">
      <c r="A5" s="18" t="s">
        <v>38</v>
      </c>
      <c r="B5" s="20" t="str">
        <f>IF(ISBLANK(A5),"",VLOOKUP(Table31[[#This Row],[AES Scenario]],Table13[],12,TRUE))</f>
        <v>E-EXP-EXP</v>
      </c>
      <c r="C5" s="20" t="s">
        <v>39</v>
      </c>
      <c r="D5" s="20" t="str">
        <f>IF(ISBLANK(C5),"",VLOOKUP(Table31[[#This Row],[ECSP2 Scenario]],Table1[],12))</f>
        <v>E-EXP-EXP</v>
      </c>
      <c r="E5" s="22">
        <v>1</v>
      </c>
      <c r="F5" s="22">
        <v>1</v>
      </c>
      <c r="G5"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5" s="59">
        <v>0</v>
      </c>
      <c r="I5" s="59">
        <v>0</v>
      </c>
      <c r="J5" s="20" t="s">
        <v>40</v>
      </c>
      <c r="K5" s="20" t="s">
        <v>28</v>
      </c>
      <c r="L5" s="20"/>
      <c r="M5" s="20" t="s">
        <v>41</v>
      </c>
      <c r="N5" s="20"/>
      <c r="O5" s="15"/>
      <c r="P5" s="16" t="str">
        <f>Table31[[#This Row],[AES Scenario]]&amp;" // "&amp;Table31[[#This Row],[ECSP2 Scenario]]</f>
        <v>AES/EXP/EXP/E-EXP-EXP-A-002 Control at Export with release for Export refused // ECSP2/EXP/EXP/Control at Export with release for Export refused (Normal procedure)</v>
      </c>
    </row>
    <row r="6" spans="1:16" ht="72" hidden="1" x14ac:dyDescent="0.3">
      <c r="A6" s="18" t="s">
        <v>38</v>
      </c>
      <c r="B6" s="20" t="str">
        <f>IF(ISBLANK(A6),"",VLOOKUP(Table31[[#This Row],[AES Scenario]],Table13[],12,TRUE))</f>
        <v>E-EXP-EXP</v>
      </c>
      <c r="C6" s="20" t="s">
        <v>42</v>
      </c>
      <c r="D6" s="20" t="str">
        <f>IF(ISBLANK(C6),"",VLOOKUP(Table31[[#This Row],[ECSP2 Scenario]],Table1[],12))</f>
        <v>E-EXP-EXP</v>
      </c>
      <c r="E6" s="22">
        <v>1</v>
      </c>
      <c r="F6" s="23">
        <v>3</v>
      </c>
      <c r="G6"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6" s="59">
        <v>0</v>
      </c>
      <c r="I6" s="59">
        <v>0</v>
      </c>
      <c r="J6" s="20" t="s">
        <v>43</v>
      </c>
      <c r="K6" s="20" t="s">
        <v>44</v>
      </c>
      <c r="L6" s="20"/>
      <c r="M6" s="20" t="s">
        <v>41</v>
      </c>
      <c r="N6" s="20"/>
      <c r="O6" s="15"/>
      <c r="P6" s="16" t="str">
        <f>Table31[[#This Row],[AES Scenario]]&amp;" // "&amp;Table31[[#This Row],[ECSP2 Scenario]]</f>
        <v>AES/EXP/EXP/E-EXP-EXP-A-002 Control at Export with release for Export refused // ECSP2/EXP/EXP/Control at Export with release for Export refused (Simplified procedure)</v>
      </c>
    </row>
    <row r="7" spans="1:16" ht="86.4" hidden="1" x14ac:dyDescent="0.3">
      <c r="A7" s="18" t="s">
        <v>31</v>
      </c>
      <c r="B7" s="20" t="str">
        <f>IF(ISBLANK(A7),"",VLOOKUP(Table31[[#This Row],[AES Scenario]],Table13[],12,TRUE))</f>
        <v>E-EXP-EXP</v>
      </c>
      <c r="C7" s="20" t="s">
        <v>45</v>
      </c>
      <c r="D7" s="20" t="str">
        <f>IF(ISBLANK(C7),"",VLOOKUP(Table31[[#This Row],[ECSP2 Scenario]],Table1[],12))</f>
        <v>E-EXP-EXP</v>
      </c>
      <c r="E7" s="22">
        <v>1</v>
      </c>
      <c r="F7" s="23">
        <v>3</v>
      </c>
      <c r="G7"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7" s="58">
        <v>2</v>
      </c>
      <c r="I7" s="59">
        <v>0</v>
      </c>
      <c r="J7" s="20" t="s">
        <v>46</v>
      </c>
      <c r="K7" s="20" t="s">
        <v>47</v>
      </c>
      <c r="L7" s="20" t="s">
        <v>48</v>
      </c>
      <c r="M7" s="20" t="s">
        <v>37</v>
      </c>
      <c r="N7" s="20" t="s">
        <v>49</v>
      </c>
      <c r="O7" s="15"/>
      <c r="P7" s="16" t="str">
        <f>Table31[[#This Row],[AES Scenario]]&amp;" // "&amp;Table31[[#This Row],[ECSP2 Scenario]]</f>
        <v>AES/EXP/EXP/E-EXP-EXP-A-001 Control at Export with release for Export (Standard declaration) // ECSP2/EXP/EXP/Release request accepted and release for Export</v>
      </c>
    </row>
    <row r="8" spans="1:16" ht="72" hidden="1" x14ac:dyDescent="0.3">
      <c r="A8" s="18" t="s">
        <v>50</v>
      </c>
      <c r="B8" s="20" t="str">
        <f>IF(ISBLANK(A8),"",VLOOKUP(Table31[[#This Row],[AES Scenario]],Table13[],12,TRUE))</f>
        <v>E-EXP-EXP</v>
      </c>
      <c r="C8" s="20" t="s">
        <v>26</v>
      </c>
      <c r="D8" s="20" t="str">
        <f>IF(ISBLANK(C8),"",VLOOKUP(Table31[[#This Row],[ECSP2 Scenario]],Table1[],12))</f>
        <v>E-EXP-CFL</v>
      </c>
      <c r="E8" s="22">
        <v>1</v>
      </c>
      <c r="F8" s="24">
        <v>2</v>
      </c>
      <c r="G8"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8" s="58">
        <v>2</v>
      </c>
      <c r="I8" s="59">
        <v>0</v>
      </c>
      <c r="J8" s="20" t="s">
        <v>51</v>
      </c>
      <c r="K8" s="20" t="s">
        <v>52</v>
      </c>
      <c r="L8" s="20" t="s">
        <v>53</v>
      </c>
      <c r="M8" s="20" t="s">
        <v>37</v>
      </c>
      <c r="N8" s="20" t="s">
        <v>54</v>
      </c>
      <c r="O8" s="15"/>
      <c r="P8" s="16" t="str">
        <f>Table31[[#This Row],[AES Scenario]]&amp;" // "&amp;Table31[[#This Row],[ECSP2 Scenario]]</f>
        <v>AES/EXP/EXP/E-EXP-EXP-A-003 Declaration submission prior to presentation // ECSP2/EXP/CFL/Core flow</v>
      </c>
    </row>
    <row r="9" spans="1:16" ht="72" hidden="1" x14ac:dyDescent="0.3">
      <c r="A9" s="18" t="s">
        <v>55</v>
      </c>
      <c r="B9" s="20" t="str">
        <f>IF(ISBLANK(A9),"",VLOOKUP(Table31[[#This Row],[AES Scenario]],Table13[],12,TRUE))</f>
        <v>E-EXP-EXP</v>
      </c>
      <c r="C9" s="20" t="s">
        <v>26</v>
      </c>
      <c r="D9" s="20" t="str">
        <f>IF(ISBLANK(C9),"",VLOOKUP(Table31[[#This Row],[ECSP2 Scenario]],Table1[],12))</f>
        <v>E-EXP-CFL</v>
      </c>
      <c r="E9" s="22">
        <v>1</v>
      </c>
      <c r="F9" s="24">
        <v>2</v>
      </c>
      <c r="G9"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9" s="58">
        <v>2</v>
      </c>
      <c r="I9" s="59">
        <v>0</v>
      </c>
      <c r="J9" s="20" t="s">
        <v>51</v>
      </c>
      <c r="K9" s="20" t="s">
        <v>52</v>
      </c>
      <c r="L9" s="20"/>
      <c r="M9" s="20" t="s">
        <v>37</v>
      </c>
      <c r="N9" s="20" t="s">
        <v>54</v>
      </c>
      <c r="O9" s="15"/>
      <c r="P9" s="16" t="str">
        <f>Table31[[#This Row],[AES Scenario]]&amp;" // "&amp;Table31[[#This Row],[ECSP2 Scenario]]</f>
        <v>AES/EXP/EXP/E-EXP-EXP-A-004 Correction of the pre-lodged declaration prior to presentation of goods // ECSP2/EXP/CFL/Core flow</v>
      </c>
    </row>
    <row r="10" spans="1:16" ht="43.2" hidden="1" x14ac:dyDescent="0.3">
      <c r="A10" s="18" t="s">
        <v>56</v>
      </c>
      <c r="B10" s="20" t="str">
        <f>IF(ISBLANK(A10),"",VLOOKUP(Table31[[#This Row],[AES Scenario]],Table13[],12,TRUE))</f>
        <v>E-EXP-EXP</v>
      </c>
      <c r="C10" s="20"/>
      <c r="D10" s="20" t="str">
        <f>IF(ISBLANK(C10),"",VLOOKUP(Table31[[#This Row],[ECSP2 Scenario]],Table1[],12))</f>
        <v/>
      </c>
      <c r="E10" s="22">
        <v>1</v>
      </c>
      <c r="F10" s="24">
        <v>2</v>
      </c>
      <c r="G10"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10" s="59">
        <v>0</v>
      </c>
      <c r="I10" s="59">
        <v>0</v>
      </c>
      <c r="J10" s="20" t="s">
        <v>57</v>
      </c>
      <c r="K10" s="20" t="s">
        <v>52</v>
      </c>
      <c r="L10" s="20"/>
      <c r="M10" s="20" t="s">
        <v>41</v>
      </c>
      <c r="N10" s="20" t="s">
        <v>58</v>
      </c>
      <c r="O10" s="15"/>
      <c r="P10" s="16" t="str">
        <f>Table31[[#This Row],[AES Scenario]]&amp;" // "&amp;Table31[[#This Row],[ECSP2 Scenario]]</f>
        <v xml:space="preserve">AES/EXP/EXP/E-EXP-EXP-A-005 Cancellation of the pre-lodged declaration prior to presentation of goods // </v>
      </c>
    </row>
    <row r="11" spans="1:16" ht="43.2" hidden="1" x14ac:dyDescent="0.3">
      <c r="A11" s="18" t="s">
        <v>59</v>
      </c>
      <c r="B11" s="20" t="str">
        <f>IF(ISBLANK(A11),"",VLOOKUP(Table31[[#This Row],[AES Scenario]],Table13[],12,TRUE))</f>
        <v>E-EXP-EXP</v>
      </c>
      <c r="C11" s="20"/>
      <c r="D11" s="20" t="str">
        <f>IF(ISBLANK(C11),"",VLOOKUP(Table31[[#This Row],[ECSP2 Scenario]],Table1[],12))</f>
        <v/>
      </c>
      <c r="E11" s="22">
        <v>1</v>
      </c>
      <c r="F11" s="24">
        <v>2</v>
      </c>
      <c r="G11"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11" s="59">
        <v>0</v>
      </c>
      <c r="I11" s="59">
        <v>0</v>
      </c>
      <c r="J11" s="20" t="s">
        <v>57</v>
      </c>
      <c r="K11" s="20" t="s">
        <v>52</v>
      </c>
      <c r="L11" s="20"/>
      <c r="M11" s="20" t="s">
        <v>41</v>
      </c>
      <c r="N11" s="20" t="s">
        <v>58</v>
      </c>
      <c r="O11" s="15"/>
      <c r="P11" s="16" t="str">
        <f>Table31[[#This Row],[AES Scenario]]&amp;" // "&amp;Table31[[#This Row],[ECSP2 Scenario]]</f>
        <v xml:space="preserve">AES/EXP/EXP/E-EXP-EXP-E-001 Declaration submission prior to presentation with timer expiry // </v>
      </c>
    </row>
    <row r="12" spans="1:16" ht="72" hidden="1" x14ac:dyDescent="0.3">
      <c r="A12" s="18" t="s">
        <v>60</v>
      </c>
      <c r="B12" s="20" t="str">
        <f>IF(ISBLANK(A12),"",VLOOKUP(Table31[[#This Row],[AES Scenario]],Table13[],12,TRUE))</f>
        <v>E-EXP-EXP</v>
      </c>
      <c r="C12" s="20" t="s">
        <v>26</v>
      </c>
      <c r="D12" s="20" t="str">
        <f>IF(ISBLANK(C12),"",VLOOKUP(Table31[[#This Row],[ECSP2 Scenario]],Table1[],12))</f>
        <v>E-EXP-CFL</v>
      </c>
      <c r="E12" s="22">
        <v>1</v>
      </c>
      <c r="F12" s="24">
        <v>2</v>
      </c>
      <c r="G12"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12" s="58">
        <v>2</v>
      </c>
      <c r="I12" s="59">
        <v>0</v>
      </c>
      <c r="J12" s="20" t="s">
        <v>51</v>
      </c>
      <c r="K12" s="20" t="s">
        <v>52</v>
      </c>
      <c r="L12" s="20" t="s">
        <v>61</v>
      </c>
      <c r="M12" s="20" t="s">
        <v>37</v>
      </c>
      <c r="N12" s="20" t="s">
        <v>54</v>
      </c>
      <c r="O12" s="15"/>
      <c r="P12" s="16" t="str">
        <f>Table31[[#This Row],[AES Scenario]]&amp;" // "&amp;Table31[[#This Row],[ECSP2 Scenario]]</f>
        <v>AES/EXP/EXP/E-EXP-EXP-A-006 Declaration submission prior to presentation with invalid presentation notification // ECSP2/EXP/CFL/Core flow</v>
      </c>
    </row>
    <row r="13" spans="1:16" ht="43.2" hidden="1" x14ac:dyDescent="0.3">
      <c r="A13" s="18" t="s">
        <v>62</v>
      </c>
      <c r="B13" s="20" t="str">
        <f>IF(ISBLANK(A13),"",VLOOKUP(Table31[[#This Row],[AES Scenario]],Table13[],12,TRUE))</f>
        <v>E-EXP-EXP</v>
      </c>
      <c r="C13" s="20"/>
      <c r="D13" s="20" t="str">
        <f>IF(ISBLANK(C13),"",VLOOKUP(Table31[[#This Row],[ECSP2 Scenario]],Table1[],12))</f>
        <v/>
      </c>
      <c r="E13" s="22">
        <v>1</v>
      </c>
      <c r="F13" s="24">
        <v>2</v>
      </c>
      <c r="G13"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13" s="59">
        <v>0</v>
      </c>
      <c r="I13" s="59">
        <v>0</v>
      </c>
      <c r="J13" s="20" t="s">
        <v>63</v>
      </c>
      <c r="K13" s="20" t="s">
        <v>28</v>
      </c>
      <c r="L13" s="20"/>
      <c r="M13" s="20" t="s">
        <v>41</v>
      </c>
      <c r="N13" s="20" t="s">
        <v>33</v>
      </c>
      <c r="O13" s="15"/>
      <c r="P13" s="16" t="str">
        <f>Table31[[#This Row],[AES Scenario]]&amp;" // "&amp;Table31[[#This Row],[ECSP2 Scenario]]</f>
        <v xml:space="preserve">AES/EXP/EXP/E-EXP-EXP-A-007 Export and Exit when the Customs Office of Export is the Customs Office of Exit // </v>
      </c>
    </row>
    <row r="14" spans="1:16" ht="28.8" hidden="1" x14ac:dyDescent="0.3">
      <c r="A14" s="18" t="s">
        <v>64</v>
      </c>
      <c r="B14" s="20" t="str">
        <f>IF(ISBLANK(A14),"",VLOOKUP(Table31[[#This Row],[AES Scenario]],Table13[],12,TRUE))</f>
        <v>E-EXP-EXP</v>
      </c>
      <c r="C14" s="20" t="s">
        <v>65</v>
      </c>
      <c r="D14" s="20" t="str">
        <f>IF(ISBLANK(C14),"",VLOOKUP(Table31[[#This Row],[ECSP2 Scenario]],Table1[],12))</f>
        <v>E-EXP-EXP</v>
      </c>
      <c r="E14" s="22">
        <v>1</v>
      </c>
      <c r="F14" s="22">
        <v>1</v>
      </c>
      <c r="G14"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14" s="59">
        <v>0</v>
      </c>
      <c r="I14" s="59">
        <v>0</v>
      </c>
      <c r="J14" s="20" t="s">
        <v>66</v>
      </c>
      <c r="K14" s="20" t="s">
        <v>28</v>
      </c>
      <c r="L14" s="20" t="s">
        <v>67</v>
      </c>
      <c r="M14" s="20"/>
      <c r="N14" s="20"/>
      <c r="O14" s="15"/>
      <c r="P14" s="16" t="str">
        <f>Table31[[#This Row],[AES Scenario]]&amp;" // "&amp;Table31[[#This Row],[ECSP2 Scenario]]</f>
        <v>AES/EXP/EXP/E-EXP-EXP-E-002 Rejection of declaration // ECSP2/EXP/EXP/Rejection of declaration</v>
      </c>
    </row>
    <row r="15" spans="1:16" ht="43.2" hidden="1" x14ac:dyDescent="0.3">
      <c r="A15" s="18" t="s">
        <v>68</v>
      </c>
      <c r="B15" s="20" t="str">
        <f>IF(ISBLANK(A15),"",VLOOKUP(Table31[[#This Row],[AES Scenario]],Table13[],12,TRUE))</f>
        <v>E-EXP-EXP</v>
      </c>
      <c r="C15" s="20" t="s">
        <v>69</v>
      </c>
      <c r="D15" s="20" t="str">
        <f>IF(ISBLANK(C15),"",VLOOKUP(Table31[[#This Row],[ECSP2 Scenario]],Table1[],12))</f>
        <v>E-EXP-EXP</v>
      </c>
      <c r="E15" s="22">
        <v>1</v>
      </c>
      <c r="F15" s="22">
        <v>1</v>
      </c>
      <c r="G15"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15" s="58">
        <v>2</v>
      </c>
      <c r="I15" s="59">
        <v>0</v>
      </c>
      <c r="J15" s="20"/>
      <c r="K15" s="20" t="s">
        <v>28</v>
      </c>
      <c r="L15" s="20" t="s">
        <v>70</v>
      </c>
      <c r="M15" s="20"/>
      <c r="N15" s="20" t="s">
        <v>33</v>
      </c>
      <c r="O15" s="15"/>
      <c r="P15" s="16" t="str">
        <f>Table31[[#This Row],[AES Scenario]]&amp;" // "&amp;Table31[[#This Row],[ECSP2 Scenario]]</f>
        <v>AES/EXP/EXP/E-EXP-EXP-A-008 Declaration amendment accepted // ECSP2/EXP/EXP/Declaration amendment accepted</v>
      </c>
    </row>
    <row r="16" spans="1:16" ht="43.2" hidden="1" x14ac:dyDescent="0.3">
      <c r="A16" s="18" t="s">
        <v>71</v>
      </c>
      <c r="B16" s="20" t="str">
        <f>IF(ISBLANK(A16),"",VLOOKUP(Table31[[#This Row],[AES Scenario]],Table13[],12,TRUE))</f>
        <v>E-EXP-EXP</v>
      </c>
      <c r="C16" s="20" t="s">
        <v>72</v>
      </c>
      <c r="D16" s="20" t="str">
        <f>IF(ISBLANK(C16),"",VLOOKUP(Table31[[#This Row],[ECSP2 Scenario]],Table1[],12))</f>
        <v>E-EXP-EXP</v>
      </c>
      <c r="E16" s="22">
        <v>1</v>
      </c>
      <c r="F16" s="22">
        <v>1</v>
      </c>
      <c r="G16"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16" s="58">
        <v>2</v>
      </c>
      <c r="I16" s="59">
        <v>0</v>
      </c>
      <c r="J16" s="20"/>
      <c r="K16" s="20" t="s">
        <v>28</v>
      </c>
      <c r="L16" s="20" t="s">
        <v>70</v>
      </c>
      <c r="M16" s="20"/>
      <c r="N16" s="20" t="s">
        <v>33</v>
      </c>
      <c r="O16" s="15"/>
      <c r="P16" s="16" t="str">
        <f>Table31[[#This Row],[AES Scenario]]&amp;" // "&amp;Table31[[#This Row],[ECSP2 Scenario]]</f>
        <v>AES/EXP/EXP/E-EXP-EXP-E-003 Declaration amendment rejected // ECSP2/EXP/EXP/Declaration amendment rejected</v>
      </c>
    </row>
    <row r="17" spans="1:16" ht="100.8" hidden="1" x14ac:dyDescent="0.3">
      <c r="A17" s="18" t="s">
        <v>73</v>
      </c>
      <c r="B17" s="20" t="str">
        <f>IF(ISBLANK(A17),"",VLOOKUP(Table31[[#This Row],[AES Scenario]],Table13[],12,TRUE))</f>
        <v>E-EXP-CCE</v>
      </c>
      <c r="C17" s="20" t="s">
        <v>26</v>
      </c>
      <c r="D17" s="20" t="str">
        <f>IF(ISBLANK(C17),"",VLOOKUP(Table31[[#This Row],[ECSP2 Scenario]],Table1[],12))</f>
        <v>E-EXP-CFL</v>
      </c>
      <c r="E17" s="22">
        <v>1</v>
      </c>
      <c r="F17" s="24">
        <v>2</v>
      </c>
      <c r="G17"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17" s="58">
        <v>2</v>
      </c>
      <c r="I17" s="59">
        <v>0</v>
      </c>
      <c r="J17" s="20" t="s">
        <v>74</v>
      </c>
      <c r="K17" s="20" t="s">
        <v>75</v>
      </c>
      <c r="L17" s="20" t="s">
        <v>76</v>
      </c>
      <c r="M17" s="20" t="s">
        <v>37</v>
      </c>
      <c r="N17" s="20" t="s">
        <v>33</v>
      </c>
      <c r="O17" s="15"/>
      <c r="P17" s="16" t="str">
        <f>Table31[[#This Row],[AES Scenario]]&amp;" // "&amp;Table31[[#This Row],[ECSP2 Scenario]]</f>
        <v>AES/EXP/CCE/E-EXP-CCE-M-001 SCO recommends pre-release - No controls at SCO and PCO // ECSP2/EXP/CFL/Core flow</v>
      </c>
    </row>
    <row r="18" spans="1:16" ht="100.8" hidden="1" x14ac:dyDescent="0.3">
      <c r="A18" s="18" t="s">
        <v>77</v>
      </c>
      <c r="B18" s="20" t="str">
        <f>IF(ISBLANK(A18),"",VLOOKUP(Table31[[#This Row],[AES Scenario]],Table13[],12,TRUE))</f>
        <v>E-EXP-CCE</v>
      </c>
      <c r="C18" s="20" t="s">
        <v>26</v>
      </c>
      <c r="D18" s="20" t="str">
        <f>IF(ISBLANK(C18),"",VLOOKUP(Table31[[#This Row],[ECSP2 Scenario]],Table1[],12))</f>
        <v>E-EXP-CFL</v>
      </c>
      <c r="E18" s="22">
        <v>1</v>
      </c>
      <c r="F18" s="24">
        <v>2</v>
      </c>
      <c r="G18"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18" s="58">
        <v>2</v>
      </c>
      <c r="I18" s="59">
        <v>0</v>
      </c>
      <c r="J18" s="20" t="s">
        <v>74</v>
      </c>
      <c r="K18" s="20" t="s">
        <v>75</v>
      </c>
      <c r="L18" s="20" t="s">
        <v>76</v>
      </c>
      <c r="M18" s="20" t="s">
        <v>37</v>
      </c>
      <c r="N18" s="20" t="s">
        <v>33</v>
      </c>
      <c r="O18" s="15"/>
      <c r="P18" s="16" t="str">
        <f>Table31[[#This Row],[AES Scenario]]&amp;" // "&amp;Table31[[#This Row],[ECSP2 Scenario]]</f>
        <v>AES/EXP/CCE/E-EXP-CCE-A-001 SCO recommends pre-release - Satisfactory/considered satisfactory controls at PCO // ECSP2/EXP/CFL/Core flow</v>
      </c>
    </row>
    <row r="19" spans="1:16" ht="57.6" hidden="1" x14ac:dyDescent="0.3">
      <c r="A19" s="18" t="s">
        <v>78</v>
      </c>
      <c r="B19" s="20" t="str">
        <f>IF(ISBLANK(A19),"",VLOOKUP(Table31[[#This Row],[AES Scenario]],Table13[],12,TRUE))</f>
        <v>E-EXP-CCE</v>
      </c>
      <c r="C19" s="20" t="s">
        <v>39</v>
      </c>
      <c r="D19" s="20" t="str">
        <f>IF(ISBLANK(C19),"",VLOOKUP(Table31[[#This Row],[ECSP2 Scenario]],Table1[],12))</f>
        <v>E-EXP-EXP</v>
      </c>
      <c r="E19" s="22">
        <v>1</v>
      </c>
      <c r="F19" s="24">
        <v>2</v>
      </c>
      <c r="G19"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19" s="59">
        <v>0</v>
      </c>
      <c r="I19" s="59">
        <v>0</v>
      </c>
      <c r="J19" s="20" t="s">
        <v>79</v>
      </c>
      <c r="K19" s="20" t="s">
        <v>75</v>
      </c>
      <c r="L19" s="20" t="s">
        <v>80</v>
      </c>
      <c r="M19" s="20" t="s">
        <v>41</v>
      </c>
      <c r="N19" s="20"/>
      <c r="O19" s="15"/>
      <c r="P19" s="16" t="str">
        <f>Table31[[#This Row],[AES Scenario]]&amp;" // "&amp;Table31[[#This Row],[ECSP2 Scenario]]</f>
        <v>AES/EXP/CCE/E-EXP-CCE-A-002 SCO recommends pre-release - Unsatisfactory controls at PCO // ECSP2/EXP/EXP/Control at Export with release for Export refused (Normal procedure)</v>
      </c>
    </row>
    <row r="20" spans="1:16" ht="172.8" hidden="1" x14ac:dyDescent="0.3">
      <c r="A20" s="18" t="s">
        <v>81</v>
      </c>
      <c r="B20" s="20" t="str">
        <f>IF(ISBLANK(A20),"",VLOOKUP(Table31[[#This Row],[AES Scenario]],Table13[],12,TRUE))</f>
        <v>E-EXP-CCE</v>
      </c>
      <c r="C20" s="20" t="s">
        <v>26</v>
      </c>
      <c r="D20" s="20" t="str">
        <f>IF(ISBLANK(C20),"",VLOOKUP(Table31[[#This Row],[ECSP2 Scenario]],Table1[],12))</f>
        <v>E-EXP-CFL</v>
      </c>
      <c r="E20" s="22">
        <v>1</v>
      </c>
      <c r="F20" s="24">
        <v>2</v>
      </c>
      <c r="G20"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20" s="58">
        <v>2</v>
      </c>
      <c r="I20" s="59">
        <v>0</v>
      </c>
      <c r="J20" s="20" t="s">
        <v>82</v>
      </c>
      <c r="K20" s="20" t="s">
        <v>75</v>
      </c>
      <c r="L20" s="20" t="s">
        <v>76</v>
      </c>
      <c r="M20" s="20" t="s">
        <v>37</v>
      </c>
      <c r="N20" s="20" t="s">
        <v>33</v>
      </c>
      <c r="O20" s="15"/>
      <c r="P20" s="16" t="str">
        <f>Table31[[#This Row],[AES Scenario]]&amp;" // "&amp;Table31[[#This Row],[ECSP2 Scenario]]</f>
        <v>AES/EXP/CCE/E-EXP-CCE-E-001 SCO recommends pre-release - Expiry of timer for receiving control decision from PCO // ECSP2/EXP/CFL/Core flow</v>
      </c>
    </row>
    <row r="21" spans="1:16" ht="100.8" hidden="1" x14ac:dyDescent="0.3">
      <c r="A21" s="18" t="s">
        <v>83</v>
      </c>
      <c r="B21" s="20" t="str">
        <f>IF(ISBLANK(A21),"",VLOOKUP(Table31[[#This Row],[AES Scenario]],Table13[],12,TRUE))</f>
        <v>E-EXP-CCE</v>
      </c>
      <c r="C21" s="20" t="s">
        <v>32</v>
      </c>
      <c r="D21" s="20" t="str">
        <f>IF(ISBLANK(C21),"",VLOOKUP(Table31[[#This Row],[ECSP2 Scenario]],Table1[],12))</f>
        <v>E-EXP-EXP</v>
      </c>
      <c r="E21" s="22">
        <v>1</v>
      </c>
      <c r="F21" s="24">
        <v>2</v>
      </c>
      <c r="G21"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21" s="58">
        <v>2</v>
      </c>
      <c r="I21" s="59">
        <v>0</v>
      </c>
      <c r="J21" s="20" t="s">
        <v>84</v>
      </c>
      <c r="K21" s="20" t="s">
        <v>75</v>
      </c>
      <c r="L21" s="20" t="s">
        <v>76</v>
      </c>
      <c r="M21" s="20" t="s">
        <v>37</v>
      </c>
      <c r="N21" s="20" t="s">
        <v>33</v>
      </c>
      <c r="O21" s="15"/>
      <c r="P21" s="16" t="str">
        <f>Table31[[#This Row],[AES Scenario]]&amp;" // "&amp;Table31[[#This Row],[ECSP2 Scenario]]</f>
        <v>AES/EXP/CCE/E-EXP-CCE-A-003 SCO recommends control at PCO - Satisfactory/Considered satisfactory controls at PCO // ECSP2/EXP/EXP/Control at Export with release for Export (Normal procedure)</v>
      </c>
    </row>
    <row r="22" spans="1:16" ht="57.6" hidden="1" x14ac:dyDescent="0.3">
      <c r="A22" s="18" t="s">
        <v>85</v>
      </c>
      <c r="B22" s="20" t="str">
        <f>IF(ISBLANK(A22),"",VLOOKUP(Table31[[#This Row],[AES Scenario]],Table13[],12,TRUE))</f>
        <v>E-EXP-CCE</v>
      </c>
      <c r="C22" s="20" t="s">
        <v>39</v>
      </c>
      <c r="D22" s="20" t="str">
        <f>IF(ISBLANK(C22),"",VLOOKUP(Table31[[#This Row],[ECSP2 Scenario]],Table1[],12))</f>
        <v>E-EXP-EXP</v>
      </c>
      <c r="E22" s="22">
        <v>1</v>
      </c>
      <c r="F22" s="24">
        <v>2</v>
      </c>
      <c r="G22"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22" s="59">
        <v>0</v>
      </c>
      <c r="I22" s="59">
        <v>0</v>
      </c>
      <c r="J22" s="20" t="s">
        <v>86</v>
      </c>
      <c r="K22" s="20" t="s">
        <v>75</v>
      </c>
      <c r="L22" s="20" t="s">
        <v>80</v>
      </c>
      <c r="M22" s="20" t="s">
        <v>41</v>
      </c>
      <c r="N22" s="20"/>
      <c r="O22" s="15"/>
      <c r="P22" s="16" t="str">
        <f>Table31[[#This Row],[AES Scenario]]&amp;" // "&amp;Table31[[#This Row],[ECSP2 Scenario]]</f>
        <v>AES/EXP/CCE/E-EXP-CCE-A-004 SCO recommends control at PCO - Unsatisfactory controls at PCO // ECSP2/EXP/EXP/Control at Export with release for Export refused (Normal procedure)</v>
      </c>
    </row>
    <row r="23" spans="1:16" ht="144" hidden="1" x14ac:dyDescent="0.3">
      <c r="A23" s="18" t="s">
        <v>87</v>
      </c>
      <c r="B23" s="20" t="str">
        <f>IF(ISBLANK(A23),"",VLOOKUP(Table31[[#This Row],[AES Scenario]],Table13[],12,TRUE))</f>
        <v>E-EXP-CCE</v>
      </c>
      <c r="C23" s="20" t="s">
        <v>32</v>
      </c>
      <c r="D23" s="20" t="str">
        <f>IF(ISBLANK(C23),"",VLOOKUP(Table31[[#This Row],[ECSP2 Scenario]],Table1[],12))</f>
        <v>E-EXP-EXP</v>
      </c>
      <c r="E23" s="22">
        <v>1</v>
      </c>
      <c r="F23" s="24">
        <v>2</v>
      </c>
      <c r="G23"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23" s="58">
        <v>2</v>
      </c>
      <c r="I23" s="59">
        <v>0</v>
      </c>
      <c r="J23" s="20" t="s">
        <v>88</v>
      </c>
      <c r="K23" s="20" t="s">
        <v>75</v>
      </c>
      <c r="L23" s="20" t="s">
        <v>76</v>
      </c>
      <c r="M23" s="20" t="s">
        <v>37</v>
      </c>
      <c r="N23" s="20" t="s">
        <v>33</v>
      </c>
      <c r="O23" s="15"/>
      <c r="P23" s="16" t="str">
        <f>Table31[[#This Row],[AES Scenario]]&amp;" // "&amp;Table31[[#This Row],[ECSP2 Scenario]]</f>
        <v>AES/EXP/CCE/E-EXP-CCE-E-002 SCO recommends control at PCO - PCO decides not to perform any control  // ECSP2/EXP/EXP/Control at Export with release for Export (Normal procedure)</v>
      </c>
    </row>
    <row r="24" spans="1:16" ht="201.6" hidden="1" x14ac:dyDescent="0.3">
      <c r="A24" s="18" t="s">
        <v>89</v>
      </c>
      <c r="B24" s="20" t="str">
        <f>IF(ISBLANK(A24),"",VLOOKUP(Table31[[#This Row],[AES Scenario]],Table13[],12,TRUE))</f>
        <v>E-EXP-CCE</v>
      </c>
      <c r="C24" s="20" t="s">
        <v>32</v>
      </c>
      <c r="D24" s="20" t="str">
        <f>IF(ISBLANK(C24),"",VLOOKUP(Table31[[#This Row],[ECSP2 Scenario]],Table1[],12))</f>
        <v>E-EXP-EXP</v>
      </c>
      <c r="E24" s="22">
        <v>1</v>
      </c>
      <c r="F24" s="24">
        <v>2</v>
      </c>
      <c r="G24"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24" s="58">
        <v>2</v>
      </c>
      <c r="I24" s="59">
        <v>0</v>
      </c>
      <c r="J24" s="20" t="s">
        <v>90</v>
      </c>
      <c r="K24" s="20" t="s">
        <v>75</v>
      </c>
      <c r="L24" s="20" t="s">
        <v>76</v>
      </c>
      <c r="M24" s="20" t="s">
        <v>37</v>
      </c>
      <c r="N24" s="20" t="s">
        <v>33</v>
      </c>
      <c r="O24" s="15"/>
      <c r="P24" s="16" t="str">
        <f>Table31[[#This Row],[AES Scenario]]&amp;" // "&amp;Table31[[#This Row],[ECSP2 Scenario]]</f>
        <v>AES/EXP/CCE/E-EXP-CCE-E-003 SCO recommends control at PCO - Expiry of timer for receiving control decision from PCO // ECSP2/EXP/EXP/Control at Export with release for Export (Normal procedure)</v>
      </c>
    </row>
    <row r="25" spans="1:16" ht="57.6" hidden="1" x14ac:dyDescent="0.3">
      <c r="A25" s="18" t="s">
        <v>91</v>
      </c>
      <c r="B25" s="20" t="str">
        <f>IF(ISBLANK(A25),"",VLOOKUP(Table31[[#This Row],[AES Scenario]],Table13[],12,TRUE))</f>
        <v>E-EXP-CCE</v>
      </c>
      <c r="C25" s="20" t="s">
        <v>39</v>
      </c>
      <c r="D25" s="20" t="str">
        <f>IF(ISBLANK(C25),"",VLOOKUP(Table31[[#This Row],[ECSP2 Scenario]],Table1[],12))</f>
        <v>E-EXP-EXP</v>
      </c>
      <c r="E25" s="22">
        <v>1</v>
      </c>
      <c r="F25" s="24">
        <v>2</v>
      </c>
      <c r="G25"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25" s="59">
        <v>0</v>
      </c>
      <c r="I25" s="59">
        <v>0</v>
      </c>
      <c r="J25" s="20" t="s">
        <v>86</v>
      </c>
      <c r="K25" s="20" t="s">
        <v>75</v>
      </c>
      <c r="L25" s="20" t="s">
        <v>80</v>
      </c>
      <c r="M25" s="20" t="s">
        <v>41</v>
      </c>
      <c r="N25" s="20"/>
      <c r="O25" s="15"/>
      <c r="P25" s="16" t="str">
        <f>Table31[[#This Row],[AES Scenario]]&amp;" // "&amp;Table31[[#This Row],[ECSP2 Scenario]]</f>
        <v>AES/EXP/CCE/E-EXP-CCE-A-005 Unsatisfactory documentary controls at SCO // ECSP2/EXP/EXP/Control at Export with release for Export refused (Normal procedure)</v>
      </c>
    </row>
    <row r="26" spans="1:16" ht="100.8" hidden="1" x14ac:dyDescent="0.3">
      <c r="A26" s="18" t="s">
        <v>92</v>
      </c>
      <c r="B26" s="20" t="str">
        <f>IF(ISBLANK(A26),"",VLOOKUP(Table31[[#This Row],[AES Scenario]],Table13[],12,TRUE))</f>
        <v>E-EXP-CCE</v>
      </c>
      <c r="C26" s="20" t="s">
        <v>69</v>
      </c>
      <c r="D26" s="20" t="str">
        <f>IF(ISBLANK(C26),"",VLOOKUP(Table31[[#This Row],[ECSP2 Scenario]],Table1[],12))</f>
        <v>E-EXP-EXP</v>
      </c>
      <c r="E26" s="22">
        <v>1</v>
      </c>
      <c r="F26" s="24">
        <v>2</v>
      </c>
      <c r="G26"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26" s="58">
        <v>2</v>
      </c>
      <c r="I26" s="59">
        <v>0</v>
      </c>
      <c r="J26" s="20" t="s">
        <v>93</v>
      </c>
      <c r="K26" s="20" t="s">
        <v>75</v>
      </c>
      <c r="L26" s="20" t="s">
        <v>76</v>
      </c>
      <c r="M26" s="20" t="s">
        <v>37</v>
      </c>
      <c r="N26" s="20" t="s">
        <v>33</v>
      </c>
      <c r="O26" s="15"/>
      <c r="P26" s="16" t="str">
        <f>Table31[[#This Row],[AES Scenario]]&amp;" // "&amp;Table31[[#This Row],[ECSP2 Scenario]]</f>
        <v>AES/EXP/CCE/E-EXP-CCE-A-006 Declaration amendment accepted under centralised clearance // ECSP2/EXP/EXP/Declaration amendment accepted</v>
      </c>
    </row>
    <row r="27" spans="1:16" ht="129.6" hidden="1" x14ac:dyDescent="0.3">
      <c r="A27" s="18" t="s">
        <v>94</v>
      </c>
      <c r="B27" s="20" t="str">
        <f>IF(ISBLANK(A27),"",VLOOKUP(Table31[[#This Row],[AES Scenario]],Table13[],12,TRUE))</f>
        <v>E-EXP-INV</v>
      </c>
      <c r="C27" s="20" t="s">
        <v>95</v>
      </c>
      <c r="D27" s="20" t="str">
        <f>IF(ISBLANK(C27),"",VLOOKUP(Table31[[#This Row],[ECSP2 Scenario]],Table1[],12))</f>
        <v>E-EXP-INV</v>
      </c>
      <c r="E27" s="22">
        <v>1</v>
      </c>
      <c r="F27" s="22">
        <v>1</v>
      </c>
      <c r="G27"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27" s="59">
        <v>0</v>
      </c>
      <c r="I27" s="59">
        <v>0</v>
      </c>
      <c r="J27" s="20"/>
      <c r="K27" s="20" t="s">
        <v>28</v>
      </c>
      <c r="L27" s="20" t="s">
        <v>96</v>
      </c>
      <c r="M27" s="20" t="s">
        <v>41</v>
      </c>
      <c r="N27" s="20"/>
      <c r="O27" s="15"/>
      <c r="P27" s="16" t="str">
        <f>Table31[[#This Row],[AES Scenario]]&amp;" // "&amp;Table31[[#This Row],[ECSP2 Scenario]]</f>
        <v>AES/EXP/INV/E-EXP-INV-A-001 Invalidation by Trader before release of the movement for Export // ECSP2/EXP/INV/Cancellation by Trader before release of the movement for Export</v>
      </c>
    </row>
    <row r="28" spans="1:16" ht="331.2" hidden="1" x14ac:dyDescent="0.3">
      <c r="A28" s="18" t="s">
        <v>97</v>
      </c>
      <c r="B28" s="20" t="str">
        <f>IF(ISBLANK(A28),"",VLOOKUP(Table31[[#This Row],[AES Scenario]],Table13[],12,TRUE))</f>
        <v>E-EXP-INV</v>
      </c>
      <c r="C28" s="20" t="s">
        <v>98</v>
      </c>
      <c r="D28" s="20" t="str">
        <f>IF(ISBLANK(C28),"",VLOOKUP(Table31[[#This Row],[ECSP2 Scenario]],Table1[],12))</f>
        <v>E-EXP-INV</v>
      </c>
      <c r="E28" s="22">
        <v>1</v>
      </c>
      <c r="F28" s="22">
        <v>1</v>
      </c>
      <c r="G28" s="60">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3</v>
      </c>
      <c r="H28" s="61">
        <v>3</v>
      </c>
      <c r="I28" s="62">
        <v>4</v>
      </c>
      <c r="J28" s="20" t="s">
        <v>99</v>
      </c>
      <c r="K28" s="20"/>
      <c r="L28" s="20" t="s">
        <v>100</v>
      </c>
      <c r="M28" s="20" t="s">
        <v>101</v>
      </c>
      <c r="N28" s="20"/>
      <c r="O28" s="15"/>
      <c r="P28" s="16" t="str">
        <f>Table31[[#This Row],[AES Scenario]]&amp;" // "&amp;Table31[[#This Row],[ECSP2 Scenario]]</f>
        <v>AES/EXP/INV/E-EXP-INV-A-002 Invalidation requested by Trader for a Released Movement // ECSP2/EXP/INV/Cancellation requested by Trader for a Released Movement</v>
      </c>
    </row>
    <row r="29" spans="1:16" ht="388.8" hidden="1" x14ac:dyDescent="0.3">
      <c r="A29" s="18" t="s">
        <v>102</v>
      </c>
      <c r="B29" s="20" t="str">
        <f>IF(ISBLANK(A29),"",VLOOKUP(Table31[[#This Row],[AES Scenario]],Table13[],12,TRUE))</f>
        <v>E-EXP-INV</v>
      </c>
      <c r="C29" s="20" t="s">
        <v>103</v>
      </c>
      <c r="D29" s="20" t="str">
        <f>IF(ISBLANK(C29),"",VLOOKUP(Table31[[#This Row],[ECSP2 Scenario]],Table1[],12))</f>
        <v>E-EXP-INV</v>
      </c>
      <c r="E29" s="22">
        <v>1</v>
      </c>
      <c r="F29" s="22">
        <v>1</v>
      </c>
      <c r="G29" s="60">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3</v>
      </c>
      <c r="H29" s="61">
        <v>3</v>
      </c>
      <c r="I29" s="62">
        <v>4</v>
      </c>
      <c r="J29" s="20" t="s">
        <v>104</v>
      </c>
      <c r="K29" s="20"/>
      <c r="L29" s="20" t="s">
        <v>100</v>
      </c>
      <c r="M29" s="20" t="s">
        <v>105</v>
      </c>
      <c r="N29" s="20"/>
      <c r="O29" s="15"/>
      <c r="P29" s="16" t="str">
        <f>Table31[[#This Row],[AES Scenario]]&amp;" // "&amp;Table31[[#This Row],[ECSP2 Scenario]]</f>
        <v>AES/EXP/INV/E-EXP-INV-A-003 Invalidation initiated by the Customs Officer at Export // ECSP2/EXP/INV/Cancellation initiated by the Customs Officer at Export</v>
      </c>
    </row>
    <row r="30" spans="1:16" ht="57.6" hidden="1" x14ac:dyDescent="0.3">
      <c r="A30" s="18" t="s">
        <v>106</v>
      </c>
      <c r="B30" s="20" t="str">
        <f>IF(ISBLANK(A30),"",VLOOKUP(Table31[[#This Row],[AES Scenario]],Table13[],12,TRUE))</f>
        <v>E-EXP-INV</v>
      </c>
      <c r="C30" s="20" t="s">
        <v>107</v>
      </c>
      <c r="D30" s="20" t="str">
        <f>IF(ISBLANK(C30),"",VLOOKUP(Table31[[#This Row],[ECSP2 Scenario]],Table1[],12))</f>
        <v>E-EXP-INV</v>
      </c>
      <c r="E30" s="22">
        <v>1</v>
      </c>
      <c r="F30" s="22">
        <v>1</v>
      </c>
      <c r="G30"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30" s="59">
        <v>0</v>
      </c>
      <c r="I30" s="59">
        <v>0</v>
      </c>
      <c r="J30" s="20" t="s">
        <v>108</v>
      </c>
      <c r="K30" s="20"/>
      <c r="L30" s="20"/>
      <c r="M30" s="20" t="s">
        <v>41</v>
      </c>
      <c r="N30" s="20"/>
      <c r="O30" s="15"/>
      <c r="P30" s="16" t="str">
        <f>Table31[[#This Row],[AES Scenario]]&amp;" // "&amp;Table31[[#This Row],[ECSP2 Scenario]]</f>
        <v>AES/EXP/INV/E-EXP-INV-E-001 Invalidation requested by Trader before the release of the movement for export refused // ECSP2/EXP/INV/Cancellation requested by Trader Rejected</v>
      </c>
    </row>
    <row r="31" spans="1:16" ht="144" hidden="1" x14ac:dyDescent="0.3">
      <c r="A31" s="18" t="s">
        <v>109</v>
      </c>
      <c r="B31" s="20" t="str">
        <f>IF(ISBLANK(A31),"",VLOOKUP(Table31[[#This Row],[AES Scenario]],Table13[],12,TRUE))</f>
        <v>E-EXP-INV</v>
      </c>
      <c r="C31" s="20" t="s">
        <v>107</v>
      </c>
      <c r="D31" s="20" t="str">
        <f>IF(ISBLANK(C31),"",VLOOKUP(Table31[[#This Row],[ECSP2 Scenario]],Table1[],12))</f>
        <v>E-EXP-INV</v>
      </c>
      <c r="E31" s="22">
        <v>1</v>
      </c>
      <c r="F31" s="22">
        <v>1</v>
      </c>
      <c r="G31"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31" s="61">
        <v>3</v>
      </c>
      <c r="I31" s="59">
        <v>0</v>
      </c>
      <c r="J31" s="20" t="s">
        <v>110</v>
      </c>
      <c r="K31" s="20"/>
      <c r="L31" s="20" t="s">
        <v>111</v>
      </c>
      <c r="M31" s="20" t="s">
        <v>112</v>
      </c>
      <c r="N31" s="20"/>
      <c r="O31" s="15"/>
      <c r="P31" s="16" t="str">
        <f>Table31[[#This Row],[AES Scenario]]&amp;" // "&amp;Table31[[#This Row],[ECSP2 Scenario]]</f>
        <v>AES/EXP/INV/E-EXP-INV-A-004 Invalidation requested by Trader for a released movement refused // ECSP2/EXP/INV/Cancellation requested by Trader Rejected</v>
      </c>
    </row>
    <row r="32" spans="1:16" ht="230.4" x14ac:dyDescent="0.3">
      <c r="A32" s="18" t="s">
        <v>113</v>
      </c>
      <c r="B32" s="20" t="str">
        <f>IF(ISBLANK(A32),"",VLOOKUP(Table31[[#This Row],[AES Scenario]],Table13[],12,TRUE))</f>
        <v>E-EXP-INV</v>
      </c>
      <c r="C32" s="20"/>
      <c r="D32" s="20" t="str">
        <f>IF(ISBLANK(C32),"",VLOOKUP(Table31[[#This Row],[ECSP2 Scenario]],Table1[],12))</f>
        <v/>
      </c>
      <c r="E32" s="22">
        <v>1</v>
      </c>
      <c r="F32" s="24">
        <v>2</v>
      </c>
      <c r="G32" s="60">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3</v>
      </c>
      <c r="H32" s="61">
        <v>3</v>
      </c>
      <c r="I32" s="62">
        <v>4</v>
      </c>
      <c r="J32" s="20" t="s">
        <v>114</v>
      </c>
      <c r="K32" s="20" t="s">
        <v>115</v>
      </c>
      <c r="L32" s="20"/>
      <c r="M32" s="20"/>
      <c r="N32" s="20"/>
      <c r="O32" s="15"/>
      <c r="P32" s="16" t="str">
        <f>Table31[[#This Row],[AES Scenario]]&amp;" // "&amp;Table31[[#This Row],[ECSP2 Scenario]]</f>
        <v xml:space="preserve">AES/EXP/INV/E-EXP-INV-A-005 Invalidation with goods under excise duty suspension arrangement // </v>
      </c>
    </row>
    <row r="33" spans="1:16" ht="187.2" hidden="1" x14ac:dyDescent="0.3">
      <c r="A33" s="18" t="s">
        <v>116</v>
      </c>
      <c r="B33" s="20" t="str">
        <f>IF(ISBLANK(A33),"",VLOOKUP(Table31[[#This Row],[AES Scenario]],Table13[],12,TRUE))</f>
        <v>E-EXP-INV</v>
      </c>
      <c r="C33" s="20"/>
      <c r="D33" s="20"/>
      <c r="E33" s="22">
        <v>1</v>
      </c>
      <c r="F33" s="24">
        <v>2</v>
      </c>
      <c r="G33" s="60">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3</v>
      </c>
      <c r="H33" s="61">
        <v>3</v>
      </c>
      <c r="I33" s="62">
        <v>4</v>
      </c>
      <c r="J33" s="20" t="s">
        <v>117</v>
      </c>
      <c r="K33" s="20" t="s">
        <v>75</v>
      </c>
      <c r="L33" s="20"/>
      <c r="M33" s="20"/>
      <c r="N33" s="20"/>
      <c r="O33" s="15"/>
      <c r="P33" s="16" t="str">
        <f>Table31[[#This Row],[AES Scenario]]&amp;" // "&amp;Table31[[#This Row],[ECSP2 Scenario]]</f>
        <v xml:space="preserve">AES/EXP/INV/E-EXP-INV-A-006 Invalidation of an export declaration lodged under centralised clearance // </v>
      </c>
    </row>
    <row r="34" spans="1:16" ht="187.2" hidden="1" x14ac:dyDescent="0.3">
      <c r="A34" s="18" t="s">
        <v>118</v>
      </c>
      <c r="B34" s="20" t="str">
        <f>IF(ISBLANK(A34),"",VLOOKUP(Table31[[#This Row],[AES Scenario]],Table13[],12,TRUE))</f>
        <v>E-EXP-INV</v>
      </c>
      <c r="C34" s="20"/>
      <c r="D34" s="20" t="str">
        <f>IF(ISBLANK(C34),"",VLOOKUP(Table31[[#This Row],[ECSP2 Scenario]],Table1[],12))</f>
        <v/>
      </c>
      <c r="E34" s="22">
        <v>1</v>
      </c>
      <c r="F34" s="24">
        <v>2</v>
      </c>
      <c r="G34" s="60">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3</v>
      </c>
      <c r="H34" s="61">
        <v>3</v>
      </c>
      <c r="I34" s="62">
        <v>4</v>
      </c>
      <c r="J34" s="20" t="s">
        <v>117</v>
      </c>
      <c r="K34" s="20" t="s">
        <v>75</v>
      </c>
      <c r="L34" s="20"/>
      <c r="M34" s="20"/>
      <c r="N34" s="20"/>
      <c r="O34" s="15"/>
      <c r="P34" s="16" t="str">
        <f>Table31[[#This Row],[AES Scenario]]&amp;" // "&amp;Table31[[#This Row],[ECSP2 Scenario]]</f>
        <v xml:space="preserve">AES/EXP/INV/E-EXP-INV-A-007 Invalidation with Supplementary Declaration lodged under centralised clearance // </v>
      </c>
    </row>
    <row r="35" spans="1:16" ht="43.2" hidden="1" x14ac:dyDescent="0.3">
      <c r="A35" s="18" t="s">
        <v>119</v>
      </c>
      <c r="B35" s="20" t="str">
        <f>IF(ISBLANK(A35),"",VLOOKUP(Table31[[#This Row],[AES Scenario]],Table13[],12,TRUE))</f>
        <v>E-EXP-INV</v>
      </c>
      <c r="C35" s="20"/>
      <c r="D35" s="20" t="str">
        <f>IF(ISBLANK(C35),"",VLOOKUP(Table31[[#This Row],[ECSP2 Scenario]],Table1[],12))</f>
        <v/>
      </c>
      <c r="E35" s="22">
        <v>1</v>
      </c>
      <c r="F35" s="24">
        <v>2</v>
      </c>
      <c r="G35"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35" s="59">
        <v>0</v>
      </c>
      <c r="I35" s="59">
        <v>0</v>
      </c>
      <c r="J35" s="20" t="s">
        <v>120</v>
      </c>
      <c r="K35" s="20"/>
      <c r="L35" s="20"/>
      <c r="M35" s="20" t="s">
        <v>121</v>
      </c>
      <c r="N35" s="20"/>
      <c r="O35" s="15"/>
      <c r="P35" s="16" t="str">
        <f>Table31[[#This Row],[AES Scenario]]&amp;" // "&amp;Table31[[#This Row],[ECSP2 Scenario]]</f>
        <v xml:space="preserve">AES/EXP/INV/E-EXP-INV-A-008 Invalidation when the Customs Office of Export is the Customs Office of Exit // </v>
      </c>
    </row>
    <row r="36" spans="1:16" ht="360" hidden="1" x14ac:dyDescent="0.3">
      <c r="A36" s="18" t="s">
        <v>122</v>
      </c>
      <c r="B36" s="20" t="str">
        <f>IF(ISBLANK(A36),"",VLOOKUP(Table31[[#This Row],[AES Scenario]],Table13[],12,TRUE))</f>
        <v>E-EXP-INV</v>
      </c>
      <c r="C36" s="20"/>
      <c r="D36" s="20" t="str">
        <f>IF(ISBLANK(C36),"",VLOOKUP(Table31[[#This Row],[ECSP2 Scenario]],Table1[],12))</f>
        <v/>
      </c>
      <c r="E36" s="24">
        <v>2</v>
      </c>
      <c r="F36" s="22">
        <v>1</v>
      </c>
      <c r="G36" s="63">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6</v>
      </c>
      <c r="H36" s="62">
        <v>7</v>
      </c>
      <c r="I36" s="62">
        <v>4</v>
      </c>
      <c r="J36" s="20" t="s">
        <v>123</v>
      </c>
      <c r="K36" s="20"/>
      <c r="L36" s="20" t="s">
        <v>100</v>
      </c>
      <c r="M36" s="20" t="s">
        <v>124</v>
      </c>
      <c r="N36" s="20"/>
      <c r="O36" s="15" t="s">
        <v>125</v>
      </c>
      <c r="P36" s="16" t="str">
        <f>Table31[[#This Row],[AES Scenario]]&amp;" // "&amp;Table31[[#This Row],[ECSP2 Scenario]]</f>
        <v xml:space="preserve">AES/EXP/INV/E-EXP-INV-A-009 Invalidation requested by Trader for a released movement refused by Office of Exit // </v>
      </c>
    </row>
    <row r="37" spans="1:16" ht="28.8" x14ac:dyDescent="0.3">
      <c r="A37" s="18" t="s">
        <v>126</v>
      </c>
      <c r="B37" s="20" t="str">
        <f>IF(ISBLANK(A37),"",VLOOKUP(Table31[[#This Row],[AES Scenario]],Table13[],12,TRUE))</f>
        <v>E-EXP-SSD</v>
      </c>
      <c r="C37" s="20" t="s">
        <v>26</v>
      </c>
      <c r="D37" s="20" t="str">
        <f>IF(ISBLANK(C37),"",VLOOKUP(Table31[[#This Row],[ECSP2 Scenario]],Table1[],12))</f>
        <v>E-EXP-CFL</v>
      </c>
      <c r="E37" s="22">
        <v>1</v>
      </c>
      <c r="F37" s="24">
        <v>2</v>
      </c>
      <c r="G37"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37" s="58">
        <v>2</v>
      </c>
      <c r="I37" s="59">
        <v>0</v>
      </c>
      <c r="J37" s="20" t="s">
        <v>127</v>
      </c>
      <c r="K37" s="20" t="s">
        <v>128</v>
      </c>
      <c r="L37" s="20"/>
      <c r="M37" s="20" t="s">
        <v>37</v>
      </c>
      <c r="N37" s="20" t="s">
        <v>129</v>
      </c>
      <c r="O37" s="15"/>
      <c r="P37" s="16" t="str">
        <f>Table31[[#This Row],[AES Scenario]]&amp;" // "&amp;Table31[[#This Row],[ECSP2 Scenario]]</f>
        <v>AES/EXP/SSD/E-EXP-SSD-M-001 Simplified declaration // ECSP2/EXP/CFL/Core flow</v>
      </c>
    </row>
    <row r="38" spans="1:16" ht="57.6" x14ac:dyDescent="0.3">
      <c r="A38" s="18" t="s">
        <v>130</v>
      </c>
      <c r="B38" s="20" t="str">
        <f>IF(ISBLANK(A38),"",VLOOKUP(Table31[[#This Row],[AES Scenario]],Table13[],12,TRUE))</f>
        <v>E-EXP-SSD</v>
      </c>
      <c r="C38" s="20" t="s">
        <v>32</v>
      </c>
      <c r="D38" s="20" t="str">
        <f>IF(ISBLANK(C38),"",VLOOKUP(Table31[[#This Row],[ECSP2 Scenario]],Table1[],12))</f>
        <v>E-EXP-EXP</v>
      </c>
      <c r="E38" s="22">
        <v>1</v>
      </c>
      <c r="F38" s="24">
        <v>2</v>
      </c>
      <c r="G38"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38" s="58">
        <v>2</v>
      </c>
      <c r="I38" s="59">
        <v>0</v>
      </c>
      <c r="J38" s="20" t="s">
        <v>131</v>
      </c>
      <c r="K38" s="20" t="s">
        <v>128</v>
      </c>
      <c r="L38" s="20"/>
      <c r="M38" s="20" t="s">
        <v>37</v>
      </c>
      <c r="N38" s="20" t="s">
        <v>129</v>
      </c>
      <c r="O38" s="15"/>
      <c r="P38" s="16" t="str">
        <f>Table31[[#This Row],[AES Scenario]]&amp;" // "&amp;Table31[[#This Row],[ECSP2 Scenario]]</f>
        <v>AES/EXP/SSD/E-EXP-SSD-A-001 Control at Export with release for Export (Simplified declaration) // ECSP2/EXP/EXP/Control at Export with release for Export (Normal procedure)</v>
      </c>
    </row>
    <row r="39" spans="1:16" ht="28.8" x14ac:dyDescent="0.3">
      <c r="A39" s="18" t="s">
        <v>132</v>
      </c>
      <c r="B39" s="20" t="str">
        <f>IF(ISBLANK(A39),"",VLOOKUP(Table31[[#This Row],[AES Scenario]],Table13[],12,TRUE))</f>
        <v>E-EXP-SSD</v>
      </c>
      <c r="C39" s="20"/>
      <c r="D39" s="20" t="str">
        <f>IF(ISBLANK(C39),"",VLOOKUP(Table31[[#This Row],[ECSP2 Scenario]],Table1[],12))</f>
        <v/>
      </c>
      <c r="E39" s="22">
        <v>1</v>
      </c>
      <c r="F39" s="24">
        <v>2</v>
      </c>
      <c r="G39"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39" s="59">
        <v>0</v>
      </c>
      <c r="I39" s="59">
        <v>0</v>
      </c>
      <c r="J39" s="20" t="s">
        <v>121</v>
      </c>
      <c r="K39" s="20" t="s">
        <v>128</v>
      </c>
      <c r="L39" s="20"/>
      <c r="M39" s="20" t="s">
        <v>121</v>
      </c>
      <c r="N39" s="20"/>
      <c r="O39" s="15"/>
      <c r="P39" s="16" t="str">
        <f>Table31[[#This Row],[AES Scenario]]&amp;" // "&amp;Table31[[#This Row],[ECSP2 Scenario]]</f>
        <v xml:space="preserve">AES/EXP/SSD/E-EXP-SSD-A-002 Recording of supplementary declaration // </v>
      </c>
    </row>
    <row r="40" spans="1:16" ht="28.8" x14ac:dyDescent="0.3">
      <c r="A40" s="18" t="s">
        <v>133</v>
      </c>
      <c r="B40" s="20" t="str">
        <f>IF(ISBLANK(A40),"",VLOOKUP(Table31[[#This Row],[AES Scenario]],Table13[],12,TRUE))</f>
        <v>E-EXP-SSD</v>
      </c>
      <c r="C40" s="20"/>
      <c r="D40" s="20" t="str">
        <f>IF(ISBLANK(C40),"",VLOOKUP(Table31[[#This Row],[ECSP2 Scenario]],Table1[],12))</f>
        <v/>
      </c>
      <c r="E40" s="22">
        <v>1</v>
      </c>
      <c r="F40" s="24">
        <v>2</v>
      </c>
      <c r="G40"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40" s="59">
        <v>0</v>
      </c>
      <c r="I40" s="59">
        <v>0</v>
      </c>
      <c r="J40" s="20" t="s">
        <v>121</v>
      </c>
      <c r="K40" s="20" t="s">
        <v>128</v>
      </c>
      <c r="L40" s="20"/>
      <c r="M40" s="20" t="s">
        <v>121</v>
      </c>
      <c r="N40" s="20"/>
      <c r="O40" s="15"/>
      <c r="P40" s="16" t="str">
        <f>Table31[[#This Row],[AES Scenario]]&amp;" // "&amp;Table31[[#This Row],[ECSP2 Scenario]]</f>
        <v xml:space="preserve">AES/EXP/SSD/E-EXP-SSD-E-001 Rejection of supplementary declaration // </v>
      </c>
    </row>
    <row r="41" spans="1:16" ht="43.2" x14ac:dyDescent="0.3">
      <c r="A41" s="18" t="s">
        <v>134</v>
      </c>
      <c r="B41" s="20" t="str">
        <f>IF(ISBLANK(A41),"",VLOOKUP(Table31[[#This Row],[AES Scenario]],Table13[],12,TRUE))</f>
        <v>E-EXP-SSD</v>
      </c>
      <c r="C41" s="20"/>
      <c r="D41" s="20" t="str">
        <f>IF(ISBLANK(C41),"",VLOOKUP(Table31[[#This Row],[ECSP2 Scenario]],Table1[],12))</f>
        <v/>
      </c>
      <c r="E41" s="22">
        <v>1</v>
      </c>
      <c r="F41" s="24">
        <v>2</v>
      </c>
      <c r="G41"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41" s="59">
        <v>0</v>
      </c>
      <c r="I41" s="59">
        <v>0</v>
      </c>
      <c r="J41" s="20" t="s">
        <v>135</v>
      </c>
      <c r="K41" s="20" t="s">
        <v>136</v>
      </c>
      <c r="L41" s="20"/>
      <c r="M41" s="20" t="s">
        <v>121</v>
      </c>
      <c r="N41" s="20"/>
      <c r="O41" s="15"/>
      <c r="P41" s="16" t="str">
        <f>Table31[[#This Row],[AES Scenario]]&amp;" // "&amp;Table31[[#This Row],[ECSP2 Scenario]]</f>
        <v xml:space="preserve">AES/EXP/SSD/E-EXP-SSD-E-002 Extension/Expiry of the timer for lodgement of Supplementary Declaration // </v>
      </c>
    </row>
    <row r="42" spans="1:16" ht="43.2" x14ac:dyDescent="0.3">
      <c r="A42" s="18" t="s">
        <v>137</v>
      </c>
      <c r="B42" s="20" t="str">
        <f>IF(ISBLANK(A42),"",VLOOKUP(Table31[[#This Row],[AES Scenario]],Table13[],12,TRUE))</f>
        <v>E-EXP-SSD</v>
      </c>
      <c r="C42" s="20"/>
      <c r="D42" s="20" t="str">
        <f>IF(ISBLANK(C42),"",VLOOKUP(Table31[[#This Row],[ECSP2 Scenario]],Table1[],12))</f>
        <v/>
      </c>
      <c r="E42" s="22">
        <v>1</v>
      </c>
      <c r="F42" s="24">
        <v>2</v>
      </c>
      <c r="G42"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42" s="59">
        <v>0</v>
      </c>
      <c r="I42" s="59">
        <v>0</v>
      </c>
      <c r="J42" s="20" t="s">
        <v>138</v>
      </c>
      <c r="K42" s="20" t="s">
        <v>136</v>
      </c>
      <c r="L42" s="20"/>
      <c r="M42" s="20" t="s">
        <v>139</v>
      </c>
      <c r="N42" s="20"/>
      <c r="O42" s="15"/>
      <c r="P42" s="16" t="str">
        <f>Table31[[#This Row],[AES Scenario]]&amp;" // "&amp;Table31[[#This Row],[ECSP2 Scenario]]</f>
        <v xml:space="preserve">AES/EXP/SSD/E-EXP-SSD-A-003 Recording of supplementary declaration under centralised clearance // </v>
      </c>
    </row>
    <row r="43" spans="1:16" ht="28.8" x14ac:dyDescent="0.3">
      <c r="A43" s="18" t="s">
        <v>745</v>
      </c>
      <c r="B43" s="20" t="str">
        <f>IF(ISBLANK(A43),"",VLOOKUP(Table31[[#This Row],[AES Scenario]],Table13[],12,TRUE))</f>
        <v>E-EXP-SSD</v>
      </c>
      <c r="C43" s="20"/>
      <c r="D43" s="20" t="str">
        <f>IF(ISBLANK(C43),"",VLOOKUP(Table31[[#This Row],[ECSP2 Scenario]],Table1[],12))</f>
        <v/>
      </c>
      <c r="E43" s="22">
        <v>1</v>
      </c>
      <c r="F43" s="24">
        <v>2</v>
      </c>
      <c r="G43"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43" s="59">
        <v>0</v>
      </c>
      <c r="I43" s="59">
        <v>0</v>
      </c>
      <c r="J43" s="20" t="s">
        <v>121</v>
      </c>
      <c r="K43" s="20" t="s">
        <v>746</v>
      </c>
      <c r="L43" s="20"/>
      <c r="M43" s="20" t="s">
        <v>121</v>
      </c>
      <c r="N43" s="20"/>
      <c r="O43" s="15"/>
      <c r="P43" s="16" t="str">
        <f>Table31[[#This Row],[AES Scenario]]&amp;" // "&amp;Table31[[#This Row],[ECSP2 Scenario]]</f>
        <v xml:space="preserve">AES/EXP/SSD/E-EXP-SSD-A-004 Recording of Recapitulative Supplementary Declaration // </v>
      </c>
    </row>
    <row r="44" spans="1:16" ht="129.6" x14ac:dyDescent="0.3">
      <c r="A44" s="18" t="s">
        <v>140</v>
      </c>
      <c r="B44" s="20" t="str">
        <f>IF(ISBLANK(A44),"",VLOOKUP(Table31[[#This Row],[AES Scenario]],Table13[],12,TRUE))</f>
        <v>E-EXP-GUE</v>
      </c>
      <c r="C44" s="20" t="s">
        <v>141</v>
      </c>
      <c r="D44" s="20" t="str">
        <f>IF(ISBLANK(C44),"",VLOOKUP(Table31[[#This Row],[ECSP2 Scenario]],Table1[],12))</f>
        <v>E-EXP-EXP</v>
      </c>
      <c r="E44" s="22">
        <v>1</v>
      </c>
      <c r="F44" s="24">
        <v>2</v>
      </c>
      <c r="G44"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44" s="58">
        <v>2</v>
      </c>
      <c r="I44" s="59">
        <v>0</v>
      </c>
      <c r="J44" s="20" t="s">
        <v>142</v>
      </c>
      <c r="K44" s="20" t="s">
        <v>143</v>
      </c>
      <c r="L44" s="20"/>
      <c r="M44" s="20" t="s">
        <v>37</v>
      </c>
      <c r="N44" s="20" t="s">
        <v>144</v>
      </c>
      <c r="O44" s="15"/>
      <c r="P44" s="16" t="str">
        <f>Table31[[#This Row],[AES Scenario]]&amp;" // "&amp;Table31[[#This Row],[ECSP2 Scenario]]</f>
        <v>AES/EXP/GUE/E-EXP-GUE-M-001 Core flow with goods under excise duty suspension arrangement // ECSP2/EXP/EXT/Control at Exit with release for Exit</v>
      </c>
    </row>
    <row r="45" spans="1:16" ht="72" x14ac:dyDescent="0.3">
      <c r="A45" s="18" t="s">
        <v>145</v>
      </c>
      <c r="B45" s="20" t="str">
        <f>IF(ISBLANK(A45),"",VLOOKUP(Table31[[#This Row],[AES Scenario]],Table13[],12,TRUE))</f>
        <v>E-EXP-GUE</v>
      </c>
      <c r="C45" s="20" t="s">
        <v>65</v>
      </c>
      <c r="D45" s="20" t="str">
        <f>IF(ISBLANK(C45),"",VLOOKUP(Table31[[#This Row],[ECSP2 Scenario]],Table1[],12))</f>
        <v>E-EXP-EXP</v>
      </c>
      <c r="E45" s="22">
        <v>1</v>
      </c>
      <c r="F45" s="24">
        <v>2</v>
      </c>
      <c r="G45"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45" s="59">
        <v>0</v>
      </c>
      <c r="I45" s="59">
        <v>0</v>
      </c>
      <c r="J45" s="20" t="s">
        <v>146</v>
      </c>
      <c r="K45" s="20" t="s">
        <v>147</v>
      </c>
      <c r="L45" s="20"/>
      <c r="M45" s="20"/>
      <c r="N45" s="20" t="s">
        <v>148</v>
      </c>
      <c r="O45" s="15"/>
      <c r="P45" s="16" t="str">
        <f>Table31[[#This Row],[AES Scenario]]&amp;" // "&amp;Table31[[#This Row],[ECSP2 Scenario]]</f>
        <v>AES/EXP/GUE/E-EXP-GUE-E-001 Rejection of declaration with goods under excise duty suspension arrangement due to e-AD request rejection // ECSP2/EXP/EXP/Rejection of declaration</v>
      </c>
    </row>
    <row r="46" spans="1:16" ht="72" x14ac:dyDescent="0.3">
      <c r="A46" s="18" t="s">
        <v>149</v>
      </c>
      <c r="B46" s="20" t="str">
        <f>IF(ISBLANK(A46),"",VLOOKUP(Table31[[#This Row],[AES Scenario]],Table13[],12,TRUE))</f>
        <v>E-EXP-GUE</v>
      </c>
      <c r="C46" s="20" t="s">
        <v>65</v>
      </c>
      <c r="D46" s="20" t="str">
        <f>IF(ISBLANK(C46),"",VLOOKUP(Table31[[#This Row],[ECSP2 Scenario]],Table1[],12))</f>
        <v>E-EXP-EXP</v>
      </c>
      <c r="E46" s="22">
        <v>1</v>
      </c>
      <c r="F46" s="24">
        <v>2</v>
      </c>
      <c r="G46"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46" s="59">
        <v>0</v>
      </c>
      <c r="I46" s="59">
        <v>0</v>
      </c>
      <c r="J46" s="20" t="s">
        <v>146</v>
      </c>
      <c r="K46" s="20" t="s">
        <v>147</v>
      </c>
      <c r="L46" s="20"/>
      <c r="M46" s="20"/>
      <c r="N46" s="20" t="s">
        <v>148</v>
      </c>
      <c r="O46" s="15"/>
      <c r="P46" s="16" t="str">
        <f>Table31[[#This Row],[AES Scenario]]&amp;" // "&amp;Table31[[#This Row],[ECSP2 Scenario]]</f>
        <v>AES/EXP/GUE/E-EXP-GUE-E-002 Rejection of declaration with goods under excise duty suspension arrangement due to negative cross-check // ECSP2/EXP/EXP/Rejection of declaration</v>
      </c>
    </row>
    <row r="47" spans="1:16" ht="72" x14ac:dyDescent="0.3">
      <c r="A47" s="18" t="s">
        <v>150</v>
      </c>
      <c r="B47" s="20" t="str">
        <f>IF(ISBLANK(A47),"",VLOOKUP(Table31[[#This Row],[AES Scenario]],Table13[],12,TRUE))</f>
        <v>E-EXP-GUE</v>
      </c>
      <c r="C47" s="20" t="s">
        <v>141</v>
      </c>
      <c r="D47" s="20" t="str">
        <f>IF(ISBLANK(C47),"",VLOOKUP(Table31[[#This Row],[ECSP2 Scenario]],Table1[],12))</f>
        <v>E-EXP-EXP</v>
      </c>
      <c r="E47" s="22">
        <v>1</v>
      </c>
      <c r="F47" s="24">
        <v>2</v>
      </c>
      <c r="G47"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47" s="58">
        <v>2</v>
      </c>
      <c r="I47" s="59">
        <v>0</v>
      </c>
      <c r="J47" s="20" t="s">
        <v>151</v>
      </c>
      <c r="K47" s="20" t="s">
        <v>143</v>
      </c>
      <c r="L47" s="20"/>
      <c r="M47" s="20" t="s">
        <v>37</v>
      </c>
      <c r="N47" s="20" t="s">
        <v>152</v>
      </c>
      <c r="O47" s="15"/>
      <c r="P47" s="16" t="str">
        <f>Table31[[#This Row],[AES Scenario]]&amp;" // "&amp;Table31[[#This Row],[ECSP2 Scenario]]</f>
        <v>AES/EXP/GUE/E-EXP-GUE-A-001 Control at Export with release for Export when goods are under excise duty suspension arrangement // ECSP2/EXP/EXT/Control at Exit with release for Exit</v>
      </c>
    </row>
    <row r="48" spans="1:16" ht="72" x14ac:dyDescent="0.3">
      <c r="A48" s="18" t="s">
        <v>153</v>
      </c>
      <c r="B48" s="20" t="str">
        <f>IF(ISBLANK(A48),"",VLOOKUP(Table31[[#This Row],[AES Scenario]],Table13[],12,TRUE))</f>
        <v>E-EXP-GUE</v>
      </c>
      <c r="C48" s="20" t="s">
        <v>39</v>
      </c>
      <c r="D48" s="20" t="str">
        <f>IF(ISBLANK(C48),"",VLOOKUP(Table31[[#This Row],[ECSP2 Scenario]],Table1[],12))</f>
        <v>E-EXP-EXP</v>
      </c>
      <c r="E48" s="22">
        <v>1</v>
      </c>
      <c r="F48" s="24">
        <v>2</v>
      </c>
      <c r="G48"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48" s="59">
        <v>0</v>
      </c>
      <c r="I48" s="59">
        <v>0</v>
      </c>
      <c r="J48" s="20" t="s">
        <v>154</v>
      </c>
      <c r="K48" s="20" t="s">
        <v>143</v>
      </c>
      <c r="L48" s="20"/>
      <c r="M48" s="20" t="s">
        <v>37</v>
      </c>
      <c r="N48" s="20" t="s">
        <v>148</v>
      </c>
      <c r="O48" s="15"/>
      <c r="P48" s="16" t="str">
        <f>Table31[[#This Row],[AES Scenario]]&amp;" // "&amp;Table31[[#This Row],[ECSP2 Scenario]]</f>
        <v>AES/EXP/GUE/E-EXP-GUE-A-002 Control at Export with release for Export refused when goods are under excise duty suspension arrangement // ECSP2/EXP/EXP/Control at Export with release for Export refused (Normal procedure)</v>
      </c>
    </row>
    <row r="49" spans="1:16" ht="86.4" x14ac:dyDescent="0.3">
      <c r="A49" s="18" t="s">
        <v>155</v>
      </c>
      <c r="B49" s="20" t="str">
        <f>IF(ISBLANK(A49),"",VLOOKUP(Table31[[#This Row],[AES Scenario]],Table13[],12,TRUE))</f>
        <v>E-EXP-GUE</v>
      </c>
      <c r="C49" s="20" t="s">
        <v>156</v>
      </c>
      <c r="D49" s="20" t="str">
        <f>IF(ISBLANK(C49),"",VLOOKUP(Table31[[#This Row],[ECSP2 Scenario]],Table1[],12))</f>
        <v>E-EXP-EXT</v>
      </c>
      <c r="E49" s="22">
        <v>1</v>
      </c>
      <c r="F49" s="24">
        <v>2</v>
      </c>
      <c r="G49"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49" s="58">
        <v>2</v>
      </c>
      <c r="I49" s="59">
        <v>0</v>
      </c>
      <c r="J49" s="20" t="s">
        <v>157</v>
      </c>
      <c r="K49" s="20" t="s">
        <v>143</v>
      </c>
      <c r="L49" s="20"/>
      <c r="M49" s="20" t="s">
        <v>37</v>
      </c>
      <c r="N49" s="20" t="s">
        <v>158</v>
      </c>
      <c r="O49" s="15"/>
      <c r="P49" s="16" t="str">
        <f>Table31[[#This Row],[AES Scenario]]&amp;" // "&amp;Table31[[#This Row],[ECSP2 Scenario]]</f>
        <v>AES/EXP/GUE/E-EXP-GUE-A-003 Control at Exit with release for Exit refused when goods are under excise duty suspension arrangement // ECSP2/EXP/EXT/Control at Exit with release for Exit refused</v>
      </c>
    </row>
    <row r="50" spans="1:16" ht="129.6" x14ac:dyDescent="0.3">
      <c r="A50" s="18" t="s">
        <v>159</v>
      </c>
      <c r="B50" s="20" t="str">
        <f>IF(ISBLANK(A50),"",VLOOKUP(Table31[[#This Row],[AES Scenario]],Table13[],12,TRUE))</f>
        <v>E-EXP-GUE</v>
      </c>
      <c r="C50" s="20" t="s">
        <v>141</v>
      </c>
      <c r="D50" s="20" t="str">
        <f>IF(ISBLANK(C50),"",VLOOKUP(Table31[[#This Row],[ECSP2 Scenario]],Table1[],12))</f>
        <v>E-EXP-EXP</v>
      </c>
      <c r="E50" s="22">
        <v>1</v>
      </c>
      <c r="F50" s="24">
        <v>2</v>
      </c>
      <c r="G50"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50" s="58">
        <v>2</v>
      </c>
      <c r="I50" s="59">
        <v>0</v>
      </c>
      <c r="J50" s="20" t="s">
        <v>160</v>
      </c>
      <c r="K50" s="20" t="s">
        <v>143</v>
      </c>
      <c r="L50" s="20"/>
      <c r="M50" s="20" t="s">
        <v>37</v>
      </c>
      <c r="N50" s="20" t="s">
        <v>161</v>
      </c>
      <c r="O50" s="15"/>
      <c r="P50" s="16" t="str">
        <f>Table31[[#This Row],[AES Scenario]]&amp;" // "&amp;Table31[[#This Row],[ECSP2 Scenario]]</f>
        <v>AES/EXP/GUE/E-EXP-GUE-A-004 Declaration submission prior to presentation when goods are under excise duty suspension arrangement // ECSP2/EXP/EXT/Control at Exit with release for Exit</v>
      </c>
    </row>
    <row r="51" spans="1:16" ht="129.6" x14ac:dyDescent="0.3">
      <c r="A51" s="18" t="s">
        <v>162</v>
      </c>
      <c r="B51" s="20" t="str">
        <f>IF(ISBLANK(A51),"",VLOOKUP(Table31[[#This Row],[AES Scenario]],Table13[],12,TRUE))</f>
        <v>E-EXP-GUE</v>
      </c>
      <c r="C51" s="20" t="s">
        <v>141</v>
      </c>
      <c r="D51" s="20" t="str">
        <f>IF(ISBLANK(C51),"",VLOOKUP(Table31[[#This Row],[ECSP2 Scenario]],Table1[],12))</f>
        <v>E-EXP-EXP</v>
      </c>
      <c r="E51" s="22">
        <v>1</v>
      </c>
      <c r="F51" s="24">
        <v>2</v>
      </c>
      <c r="G51"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51" s="58">
        <v>2</v>
      </c>
      <c r="I51" s="59">
        <v>0</v>
      </c>
      <c r="J51" s="20" t="s">
        <v>163</v>
      </c>
      <c r="K51" s="20" t="s">
        <v>143</v>
      </c>
      <c r="L51" s="20"/>
      <c r="M51" s="20" t="s">
        <v>37</v>
      </c>
      <c r="N51" s="20" t="s">
        <v>144</v>
      </c>
      <c r="O51" s="15"/>
      <c r="P51" s="16" t="str">
        <f>Table31[[#This Row],[AES Scenario]]&amp;" // "&amp;Table31[[#This Row],[ECSP2 Scenario]]</f>
        <v>AES/EXP/GUE/E-EXP-GUE-A-005 Correction of the pre-lodged declaration prior to presentation of goods when goods are under excise duty suspension arrangement // ECSP2/EXP/EXT/Control at Exit with release for Exit</v>
      </c>
    </row>
    <row r="52" spans="1:16" ht="115.2" x14ac:dyDescent="0.3">
      <c r="A52" s="18" t="s">
        <v>164</v>
      </c>
      <c r="B52" s="20" t="str">
        <f>IF(ISBLANK(A52),"",VLOOKUP(Table31[[#This Row],[AES Scenario]],Table13[],12,TRUE))</f>
        <v>E-EXP-GUE</v>
      </c>
      <c r="C52" s="20" t="s">
        <v>95</v>
      </c>
      <c r="D52" s="20" t="str">
        <f>IF(ISBLANK(C52),"",VLOOKUP(Table31[[#This Row],[ECSP2 Scenario]],Table1[],12))</f>
        <v>E-EXP-INV</v>
      </c>
      <c r="E52" s="22">
        <v>1</v>
      </c>
      <c r="F52" s="24">
        <v>2</v>
      </c>
      <c r="G52"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52" s="59">
        <v>0</v>
      </c>
      <c r="I52" s="59">
        <v>0</v>
      </c>
      <c r="J52" s="20" t="s">
        <v>165</v>
      </c>
      <c r="K52" s="20" t="s">
        <v>143</v>
      </c>
      <c r="L52" s="20"/>
      <c r="M52" s="20"/>
      <c r="N52" s="20" t="s">
        <v>148</v>
      </c>
      <c r="O52" s="15"/>
      <c r="P52" s="16" t="str">
        <f>Table31[[#This Row],[AES Scenario]]&amp;" // "&amp;Table31[[#This Row],[ECSP2 Scenario]]</f>
        <v>AES/EXP/GUE/E-EXP-GUE-A-006 Cancellation of the pre-lodged declaration prior to presentation of goods when goods are under excise duty suspension arrangement // ECSP2/EXP/INV/Cancellation by Trader before release of the movement for Export</v>
      </c>
    </row>
    <row r="53" spans="1:16" ht="86.4" x14ac:dyDescent="0.3">
      <c r="A53" s="18" t="s">
        <v>166</v>
      </c>
      <c r="B53" s="20" t="str">
        <f>IF(ISBLANK(A53),"",VLOOKUP(Table31[[#This Row],[AES Scenario]],Table13[],12,TRUE))</f>
        <v>E-EXP-GUE</v>
      </c>
      <c r="C53" s="20" t="s">
        <v>65</v>
      </c>
      <c r="D53" s="20" t="str">
        <f>IF(ISBLANK(C53),"",VLOOKUP(Table31[[#This Row],[ECSP2 Scenario]],Table1[],12))</f>
        <v>E-EXP-EXP</v>
      </c>
      <c r="E53" s="22">
        <v>1</v>
      </c>
      <c r="F53" s="24">
        <v>2</v>
      </c>
      <c r="G53"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53" s="59">
        <v>0</v>
      </c>
      <c r="I53" s="59">
        <v>0</v>
      </c>
      <c r="J53" s="20" t="s">
        <v>167</v>
      </c>
      <c r="K53" s="20" t="s">
        <v>143</v>
      </c>
      <c r="L53" s="20"/>
      <c r="M53" s="20"/>
      <c r="N53" s="20" t="s">
        <v>148</v>
      </c>
      <c r="O53" s="15"/>
      <c r="P53" s="16" t="str">
        <f>Table31[[#This Row],[AES Scenario]]&amp;" // "&amp;Table31[[#This Row],[ECSP2 Scenario]]</f>
        <v>AES/EXP/GUE/E-EXP-GUE-E-003 Declaration submission prior to presentation with timer expiry when goods are under excise duty suspension arrangement // ECSP2/EXP/EXP/Rejection of declaration</v>
      </c>
    </row>
    <row r="54" spans="1:16" ht="72" x14ac:dyDescent="0.3">
      <c r="A54" s="18" t="s">
        <v>168</v>
      </c>
      <c r="B54" s="20" t="str">
        <f>IF(ISBLANK(A54),"",VLOOKUP(Table31[[#This Row],[AES Scenario]],Table13[],12,TRUE))</f>
        <v>E-EXP-GUE</v>
      </c>
      <c r="C54" s="20" t="s">
        <v>69</v>
      </c>
      <c r="D54" s="20" t="str">
        <f>IF(ISBLANK(C54),"",VLOOKUP(Table31[[#This Row],[ECSP2 Scenario]],Table1[],12))</f>
        <v>E-EXP-EXP</v>
      </c>
      <c r="E54" s="22">
        <v>1</v>
      </c>
      <c r="F54" s="24">
        <v>2</v>
      </c>
      <c r="G54"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54" s="58">
        <v>2</v>
      </c>
      <c r="I54" s="59">
        <v>0</v>
      </c>
      <c r="J54" s="20" t="s">
        <v>169</v>
      </c>
      <c r="K54" s="20" t="s">
        <v>143</v>
      </c>
      <c r="L54" s="20"/>
      <c r="M54" s="20" t="s">
        <v>37</v>
      </c>
      <c r="N54" s="20" t="s">
        <v>152</v>
      </c>
      <c r="O54" s="15"/>
      <c r="P54" s="16" t="str">
        <f>Table31[[#This Row],[AES Scenario]]&amp;" // "&amp;Table31[[#This Row],[ECSP2 Scenario]]</f>
        <v>AES/EXP/GUE/E-EXP-GUE-A-007 Declaration amendment accepted when goods are under excise duty suspension arrangement // ECSP2/EXP/EXP/Declaration amendment accepted</v>
      </c>
    </row>
    <row r="55" spans="1:16" ht="201.6" x14ac:dyDescent="0.3">
      <c r="A55" s="18" t="s">
        <v>170</v>
      </c>
      <c r="B55" s="20" t="str">
        <f>IF(ISBLANK(A55),"",VLOOKUP(Table31[[#This Row],[AES Scenario]],Table13[],12,TRUE))</f>
        <v>E-EXP-GUE</v>
      </c>
      <c r="C55" s="20"/>
      <c r="D55" s="20" t="str">
        <f>IF(ISBLANK(C55),"",VLOOKUP(Table31[[#This Row],[ECSP2 Scenario]],Table1[],12))</f>
        <v/>
      </c>
      <c r="E55" s="22">
        <v>1</v>
      </c>
      <c r="F55" s="24">
        <v>2</v>
      </c>
      <c r="G55"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55" s="61">
        <v>3</v>
      </c>
      <c r="I55" s="59">
        <v>0</v>
      </c>
      <c r="J55" s="20" t="s">
        <v>171</v>
      </c>
      <c r="K55" s="20" t="s">
        <v>143</v>
      </c>
      <c r="L55" s="20"/>
      <c r="M55" s="20"/>
      <c r="N55" s="20" t="s">
        <v>148</v>
      </c>
      <c r="O55" s="15"/>
      <c r="P55" s="16" t="str">
        <f>Table31[[#This Row],[AES Scenario]]&amp;" // "&amp;Table31[[#This Row],[ECSP2 Scenario]]</f>
        <v xml:space="preserve">AES/EXP/GUE/E-EXP-GUE-A-008 Certification of Exit in the enquiry procedure with goods under excise duty suspension arrangement // </v>
      </c>
    </row>
    <row r="56" spans="1:16" ht="43.2" hidden="1" x14ac:dyDescent="0.3">
      <c r="A56" s="18" t="s">
        <v>172</v>
      </c>
      <c r="B56" s="20" t="str">
        <f>IF(ISBLANK(A56),"",VLOOKUP(Table31[[#This Row],[AES Scenario]],Table13[],12,TRUE))</f>
        <v>E-EXP-EXT</v>
      </c>
      <c r="C56" s="20" t="s">
        <v>173</v>
      </c>
      <c r="D56" s="20" t="str">
        <f>IF(ISBLANK(C56),"",VLOOKUP(Table31[[#This Row],[ECSP2 Scenario]],Table1[],12))</f>
        <v>E-EXP-EXT</v>
      </c>
      <c r="E56" s="22">
        <v>1</v>
      </c>
      <c r="F56" s="22">
        <v>1</v>
      </c>
      <c r="G56"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56" s="58">
        <v>2</v>
      </c>
      <c r="I56" s="59">
        <v>0</v>
      </c>
      <c r="J56" s="20"/>
      <c r="K56" s="20"/>
      <c r="L56" s="20"/>
      <c r="M56" s="20"/>
      <c r="N56" s="20"/>
      <c r="O56" s="15"/>
      <c r="P56" s="16" t="str">
        <f>Table31[[#This Row],[AES Scenario]]&amp;" // "&amp;Table31[[#This Row],[ECSP2 Scenario]]</f>
        <v>AES/EXP/EXT/E-EXP-EXT-E-001 Rejection of arrival notification // ECSP2/EXP/EXT/Rejection of arrival notification</v>
      </c>
    </row>
    <row r="57" spans="1:16" ht="43.2" hidden="1" x14ac:dyDescent="0.3">
      <c r="A57" s="18" t="s">
        <v>174</v>
      </c>
      <c r="B57" s="20" t="str">
        <f>IF(ISBLANK(A57),"",VLOOKUP(Table31[[#This Row],[AES Scenario]],Table13[],12,TRUE))</f>
        <v>E-EXP-EXT</v>
      </c>
      <c r="C57" s="20" t="s">
        <v>141</v>
      </c>
      <c r="D57" s="20" t="str">
        <f>IF(ISBLANK(C57),"",VLOOKUP(Table31[[#This Row],[ECSP2 Scenario]],Table1[],12))</f>
        <v>E-EXP-EXP</v>
      </c>
      <c r="E57" s="22">
        <v>1</v>
      </c>
      <c r="F57" s="22">
        <v>1</v>
      </c>
      <c r="G57"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57" s="58">
        <v>2</v>
      </c>
      <c r="I57" s="59">
        <v>0</v>
      </c>
      <c r="J57" s="20"/>
      <c r="K57" s="20"/>
      <c r="L57" s="20"/>
      <c r="M57" s="20"/>
      <c r="N57" s="20" t="s">
        <v>33</v>
      </c>
      <c r="O57" s="15"/>
      <c r="P57" s="16" t="str">
        <f>Table31[[#This Row],[AES Scenario]]&amp;" // "&amp;Table31[[#This Row],[ECSP2 Scenario]]</f>
        <v>AES/EXP/EXT/E-EXP-EXT-A-001 Control at Exit with release for Exit // ECSP2/EXP/EXT/Control at Exit with release for Exit</v>
      </c>
    </row>
    <row r="58" spans="1:16" ht="43.2" hidden="1" x14ac:dyDescent="0.3">
      <c r="A58" s="18" t="s">
        <v>175</v>
      </c>
      <c r="B58" s="20" t="str">
        <f>IF(ISBLANK(A58),"",VLOOKUP(Table31[[#This Row],[AES Scenario]],Table13[],12,TRUE))</f>
        <v>E-EXP-EXT</v>
      </c>
      <c r="C58" s="20" t="s">
        <v>156</v>
      </c>
      <c r="D58" s="20" t="str">
        <f>IF(ISBLANK(C58),"",VLOOKUP(Table31[[#This Row],[ECSP2 Scenario]],Table1[],12))</f>
        <v>E-EXP-EXT</v>
      </c>
      <c r="E58" s="22">
        <v>1</v>
      </c>
      <c r="F58" s="22">
        <v>1</v>
      </c>
      <c r="G58"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58" s="58">
        <v>2</v>
      </c>
      <c r="I58" s="59">
        <v>0</v>
      </c>
      <c r="J58" s="20"/>
      <c r="K58" s="20"/>
      <c r="L58" s="20"/>
      <c r="M58" s="20"/>
      <c r="N58" s="20" t="s">
        <v>176</v>
      </c>
      <c r="O58" s="15"/>
      <c r="P58" s="16" t="str">
        <f>Table31[[#This Row],[AES Scenario]]&amp;" // "&amp;Table31[[#This Row],[ECSP2 Scenario]]</f>
        <v>AES/EXP/EXT/E-EXP-EXT-A-002 Control at Exit with release for Exit refused // ECSP2/EXP/EXT/Control at Exit with release for Exit refused</v>
      </c>
    </row>
    <row r="59" spans="1:16" ht="28.8" hidden="1" x14ac:dyDescent="0.3">
      <c r="A59" s="18" t="s">
        <v>177</v>
      </c>
      <c r="B59" s="20" t="str">
        <f>IF(ISBLANK(A59),"",VLOOKUP(Table31[[#This Row],[AES Scenario]],Table13[],12,TRUE))</f>
        <v>E-EXP-EXT</v>
      </c>
      <c r="C59" s="20" t="s">
        <v>26</v>
      </c>
      <c r="D59" s="20" t="str">
        <f>IF(ISBLANK(C59),"",VLOOKUP(Table31[[#This Row],[ECSP2 Scenario]],Table1[],12))</f>
        <v>E-EXP-CFL</v>
      </c>
      <c r="E59" s="22">
        <v>1</v>
      </c>
      <c r="F59" s="22">
        <v>1</v>
      </c>
      <c r="G59"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59" s="58">
        <v>2</v>
      </c>
      <c r="I59" s="59">
        <v>0</v>
      </c>
      <c r="J59" s="20"/>
      <c r="K59" s="20"/>
      <c r="L59" s="20"/>
      <c r="M59" s="20"/>
      <c r="N59" s="20" t="s">
        <v>178</v>
      </c>
      <c r="O59" s="15"/>
      <c r="P59" s="16" t="str">
        <f>Table31[[#This Row],[AES Scenario]]&amp;" // "&amp;Table31[[#This Row],[ECSP2 Scenario]]</f>
        <v>AES/EXP/EXT/E-EXP-EXT-A-003 Arrival at Exit registered by customs officer // ECSP2/EXP/CFL/Core flow</v>
      </c>
    </row>
    <row r="60" spans="1:16" ht="28.8" hidden="1" x14ac:dyDescent="0.3">
      <c r="A60" s="18" t="s">
        <v>179</v>
      </c>
      <c r="B60" s="20" t="str">
        <f>IF(ISBLANK(A60),"",VLOOKUP(Table31[[#This Row],[AES Scenario]],Table13[],12,TRUE))</f>
        <v>E-EXP-EXT</v>
      </c>
      <c r="C60" s="20" t="s">
        <v>180</v>
      </c>
      <c r="D60" s="20" t="str">
        <f>IF(ISBLANK(C60),"",VLOOKUP(Table31[[#This Row],[ECSP2 Scenario]],Table1[],12))</f>
        <v>E-EXP-EXT</v>
      </c>
      <c r="E60" s="22">
        <v>1</v>
      </c>
      <c r="F60" s="22">
        <v>1</v>
      </c>
      <c r="G60"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60" s="58">
        <v>2</v>
      </c>
      <c r="I60" s="59">
        <v>0</v>
      </c>
      <c r="J60" s="20"/>
      <c r="K60" s="20"/>
      <c r="L60" s="20"/>
      <c r="M60" s="20"/>
      <c r="N60" s="20" t="s">
        <v>33</v>
      </c>
      <c r="O60" s="15"/>
      <c r="P60" s="16" t="str">
        <f>Table31[[#This Row],[AES Scenario]]&amp;" // "&amp;Table31[[#This Row],[ECSP2 Scenario]]</f>
        <v>AES/EXP/EXT/E-EXP-EXT-A-004 Exit after Storing // ECSP2/EXP/EXT/Exit after Storing</v>
      </c>
    </row>
    <row r="61" spans="1:16" ht="43.2" hidden="1" x14ac:dyDescent="0.3">
      <c r="A61" s="18" t="s">
        <v>181</v>
      </c>
      <c r="B61" s="20" t="str">
        <f>IF(ISBLANK(A61),"",VLOOKUP(Table31[[#This Row],[AES Scenario]],Table13[],12,TRUE))</f>
        <v>E-EXP-EXT</v>
      </c>
      <c r="C61" s="20" t="s">
        <v>182</v>
      </c>
      <c r="D61" s="20" t="str">
        <f>IF(ISBLANK(C61),"",VLOOKUP(Table31[[#This Row],[ECSP2 Scenario]],Table1[],12))</f>
        <v>E-EXP-EXT</v>
      </c>
      <c r="E61" s="22">
        <v>1</v>
      </c>
      <c r="F61" s="22">
        <v>1</v>
      </c>
      <c r="G61"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61" s="58">
        <v>2</v>
      </c>
      <c r="I61" s="59">
        <v>0</v>
      </c>
      <c r="J61" s="20"/>
      <c r="K61" s="20"/>
      <c r="L61" s="20"/>
      <c r="M61" s="20"/>
      <c r="N61" s="20" t="s">
        <v>33</v>
      </c>
      <c r="O61" s="15"/>
      <c r="P61" s="16" t="str">
        <f>Table31[[#This Row],[AES Scenario]]&amp;" // "&amp;Table31[[#This Row],[ECSP2 Scenario]]</f>
        <v>AES/EXP/EXT/E-EXP-EXT-A-005 Exit after reception of multiple manifests // ECSP2/EXP/EXT/Exit after reception of multiple manifests</v>
      </c>
    </row>
    <row r="62" spans="1:16" ht="28.8" hidden="1" x14ac:dyDescent="0.3">
      <c r="A62" s="18" t="s">
        <v>183</v>
      </c>
      <c r="B62" s="20" t="str">
        <f>IF(ISBLANK(A62),"",VLOOKUP(Table31[[#This Row],[AES Scenario]],Table13[],12,TRUE))</f>
        <v>E-EXP-EXT</v>
      </c>
      <c r="C62" s="20" t="s">
        <v>184</v>
      </c>
      <c r="D62" s="20" t="str">
        <f>IF(ISBLANK(C62),"",VLOOKUP(Table31[[#This Row],[ECSP2 Scenario]],Table1[],12))</f>
        <v>E-EXP-EXT</v>
      </c>
      <c r="E62" s="22">
        <v>1</v>
      </c>
      <c r="F62" s="22">
        <v>1</v>
      </c>
      <c r="G62"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62" s="58">
        <v>2</v>
      </c>
      <c r="I62" s="59">
        <v>0</v>
      </c>
      <c r="J62" s="20"/>
      <c r="K62" s="20"/>
      <c r="L62" s="20"/>
      <c r="M62" s="20"/>
      <c r="N62" s="20" t="s">
        <v>33</v>
      </c>
      <c r="O62" s="15"/>
      <c r="P62" s="16" t="str">
        <f>Table31[[#This Row],[AES Scenario]]&amp;" // "&amp;Table31[[#This Row],[ECSP2 Scenario]]</f>
        <v>AES/EXP/EXT/E-EXP-EXT-E-002 Rejection of Manifest // ECSP2/EXP/EXT/Rejection of Manifest</v>
      </c>
    </row>
    <row r="63" spans="1:16" ht="28.8" hidden="1" x14ac:dyDescent="0.3">
      <c r="A63" s="18" t="s">
        <v>185</v>
      </c>
      <c r="B63" s="20" t="str">
        <f>IF(ISBLANK(A63),"",VLOOKUP(Table31[[#This Row],[AES Scenario]],Table13[],12,TRUE))</f>
        <v>E-EXP-EXT</v>
      </c>
      <c r="C63" s="20" t="s">
        <v>26</v>
      </c>
      <c r="D63" s="20" t="str">
        <f>IF(ISBLANK(C63),"",VLOOKUP(Table31[[#This Row],[ECSP2 Scenario]],Table1[],12))</f>
        <v>E-EXP-CFL</v>
      </c>
      <c r="E63" s="22">
        <v>1</v>
      </c>
      <c r="F63" s="22">
        <v>1</v>
      </c>
      <c r="G63"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63" s="58">
        <v>2</v>
      </c>
      <c r="I63" s="59">
        <v>0</v>
      </c>
      <c r="J63" s="20"/>
      <c r="K63" s="20"/>
      <c r="L63" s="20"/>
      <c r="M63" s="20"/>
      <c r="N63" s="20" t="s">
        <v>186</v>
      </c>
      <c r="O63" s="15"/>
      <c r="P63" s="16" t="str">
        <f>Table31[[#This Row],[AES Scenario]]&amp;" // "&amp;Table31[[#This Row],[ECSP2 Scenario]]</f>
        <v>AES/EXP/EXT/E-EXP-EXT-A-006 Exit information available through other systems // ECSP2/EXP/CFL/Core flow</v>
      </c>
    </row>
    <row r="64" spans="1:16" ht="158.4" hidden="1" x14ac:dyDescent="0.3">
      <c r="A64" s="18" t="s">
        <v>187</v>
      </c>
      <c r="B64" s="20" t="str">
        <f>IF(ISBLANK(A64),"",VLOOKUP(Table31[[#This Row],[AES Scenario]],Table13[],12,TRUE))</f>
        <v>E-EXP-EFT</v>
      </c>
      <c r="C64" s="20" t="s">
        <v>26</v>
      </c>
      <c r="D64" s="20" t="str">
        <f>IF(ISBLANK(C64),"",VLOOKUP(Table31[[#This Row],[ECSP2 Scenario]],Table1[],12))</f>
        <v>E-EXP-CFL</v>
      </c>
      <c r="E64" s="22">
        <v>1</v>
      </c>
      <c r="F64" s="24">
        <v>2</v>
      </c>
      <c r="G64" s="64">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2</v>
      </c>
      <c r="H64" s="58">
        <v>2</v>
      </c>
      <c r="I64" s="65">
        <v>2</v>
      </c>
      <c r="J64" s="20" t="s">
        <v>188</v>
      </c>
      <c r="K64" s="20" t="s">
        <v>189</v>
      </c>
      <c r="L64" s="20" t="s">
        <v>190</v>
      </c>
      <c r="M64" s="20"/>
      <c r="N64" s="20" t="s">
        <v>191</v>
      </c>
      <c r="O64" s="15"/>
      <c r="P64" s="16" t="str">
        <f>Table31[[#This Row],[AES Scenario]]&amp;" // "&amp;Table31[[#This Row],[ECSP2 Scenario]]</f>
        <v>AES/EXP/EFT/E-EXP-EFT-M-001 Core Flow of the export followed by transit - External Transit // ECSP2/EXP/CFL/Core flow</v>
      </c>
    </row>
    <row r="65" spans="1:16" ht="201.6" hidden="1" x14ac:dyDescent="0.3">
      <c r="A65" s="18" t="s">
        <v>192</v>
      </c>
      <c r="B65" s="20" t="str">
        <f>IF(ISBLANK(A65),"",VLOOKUP(Table31[[#This Row],[AES Scenario]],Table13[],12,TRUE))</f>
        <v>E-EXP-EFT</v>
      </c>
      <c r="C65" s="20" t="s">
        <v>26</v>
      </c>
      <c r="D65" s="20" t="str">
        <f>IF(ISBLANK(C65),"",VLOOKUP(Table31[[#This Row],[ECSP2 Scenario]],Table1[],12))</f>
        <v>E-EXP-CFL</v>
      </c>
      <c r="E65" s="22">
        <v>1</v>
      </c>
      <c r="F65" s="24">
        <v>2</v>
      </c>
      <c r="G65" s="64">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2</v>
      </c>
      <c r="H65" s="58">
        <v>2</v>
      </c>
      <c r="I65" s="65">
        <v>2</v>
      </c>
      <c r="J65" s="20" t="s">
        <v>193</v>
      </c>
      <c r="K65" s="20" t="s">
        <v>189</v>
      </c>
      <c r="L65" s="20" t="s">
        <v>190</v>
      </c>
      <c r="M65" s="20" t="s">
        <v>28</v>
      </c>
      <c r="N65" s="20" t="s">
        <v>194</v>
      </c>
      <c r="O65" s="15"/>
      <c r="P65" s="16" t="str">
        <f>Table31[[#This Row],[AES Scenario]]&amp;" // "&amp;Table31[[#This Row],[ECSP2 Scenario]]</f>
        <v>AES/EXP/EFT/E-EXP-EFT-M-002 Core Flow of the Export followed by Transit – Internal Transit // ECSP2/EXP/CFL/Core flow</v>
      </c>
    </row>
    <row r="66" spans="1:16" ht="172.8" hidden="1" x14ac:dyDescent="0.3">
      <c r="A66" s="18" t="s">
        <v>733</v>
      </c>
      <c r="B66" s="20" t="str">
        <f>IF(ISBLANK(A66),"",VLOOKUP(Table31[[#This Row],[AES Scenario]],Table13[],12,TRUE))</f>
        <v>E-EXP-EFT</v>
      </c>
      <c r="C66" s="20" t="s">
        <v>26</v>
      </c>
      <c r="D66" s="20" t="str">
        <f>IF(ISBLANK(C66),"",VLOOKUP(Table31[[#This Row],[ECSP2 Scenario]],Table1[],12))</f>
        <v>E-EXP-CFL</v>
      </c>
      <c r="E66" s="22">
        <v>1</v>
      </c>
      <c r="F66" s="24">
        <v>2</v>
      </c>
      <c r="G66" s="64">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2</v>
      </c>
      <c r="H66" s="58">
        <v>2</v>
      </c>
      <c r="I66" s="65">
        <v>2</v>
      </c>
      <c r="J66" s="20" t="s">
        <v>195</v>
      </c>
      <c r="K66" s="20" t="s">
        <v>189</v>
      </c>
      <c r="L66" s="20"/>
      <c r="M66" s="20"/>
      <c r="N66" s="20" t="s">
        <v>194</v>
      </c>
      <c r="O66" s="15"/>
      <c r="P66" s="16" t="str">
        <f>Table31[[#This Row],[AES Scenario]]&amp;" // "&amp;Table31[[#This Row],[ECSP2 Scenario]]</f>
        <v>AES/EXP/EFT/E-EXP-EFT-A-001 Lodgement of Transit Declaration having Export as Previous Procedure – Negative response from Office of Exit (before acceptance of the transit declaration) // ECSP2/EXP/CFL/Core flow</v>
      </c>
    </row>
    <row r="67" spans="1:16" ht="201.6" hidden="1" x14ac:dyDescent="0.3">
      <c r="A67" s="18" t="s">
        <v>734</v>
      </c>
      <c r="B67" s="20" t="str">
        <f>IF(ISBLANK(A67),"",VLOOKUP(Table31[[#This Row],[AES Scenario]],Table13[],12,TRUE))</f>
        <v>E-EXP-EFT</v>
      </c>
      <c r="C67" s="20" t="s">
        <v>196</v>
      </c>
      <c r="D67" s="20" t="str">
        <f>IF(ISBLANK(C67),"",VLOOKUP(Table31[[#This Row],[ECSP2 Scenario]],Table1[],12))</f>
        <v>E-EXP-DIV</v>
      </c>
      <c r="E67" s="22">
        <v>1</v>
      </c>
      <c r="F67" s="24">
        <v>2</v>
      </c>
      <c r="G67" s="64">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2</v>
      </c>
      <c r="H67" s="58">
        <v>2</v>
      </c>
      <c r="I67" s="65">
        <v>2</v>
      </c>
      <c r="J67" s="20" t="s">
        <v>197</v>
      </c>
      <c r="K67" s="20" t="s">
        <v>189</v>
      </c>
      <c r="L67" s="20" t="s">
        <v>190</v>
      </c>
      <c r="M67" s="20"/>
      <c r="N67" s="20" t="s">
        <v>191</v>
      </c>
      <c r="O67" s="15"/>
      <c r="P67" s="16" t="str">
        <f>Table31[[#This Row],[AES Scenario]]&amp;" // "&amp;Table31[[#This Row],[ECSP2 Scenario]]</f>
        <v>AES/EXP/EFT/E-EXP-EFT-A-002 Lodgement of Transit Declaration having Export as Previous Procedure – Unknown Export MRN and Positive IE503 // ECSP2/EXP/DIV/International Diversion Accepted</v>
      </c>
    </row>
    <row r="68" spans="1:16" ht="201.6" hidden="1" x14ac:dyDescent="0.3">
      <c r="A68" s="18" t="s">
        <v>198</v>
      </c>
      <c r="B68" s="20" t="str">
        <f>IF(ISBLANK(A68),"",VLOOKUP(Table31[[#This Row],[AES Scenario]],Table13[],12,TRUE))</f>
        <v>E-EXP-EFT</v>
      </c>
      <c r="C68" s="20" t="s">
        <v>26</v>
      </c>
      <c r="D68" s="20" t="str">
        <f>IF(ISBLANK(C68),"",VLOOKUP(Table31[[#This Row],[ECSP2 Scenario]],Table1[],12))</f>
        <v>E-EXP-CFL</v>
      </c>
      <c r="E68" s="22">
        <v>1</v>
      </c>
      <c r="F68" s="24">
        <v>2</v>
      </c>
      <c r="G68" s="64">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2</v>
      </c>
      <c r="H68" s="58">
        <v>2</v>
      </c>
      <c r="I68" s="65">
        <v>2</v>
      </c>
      <c r="J68" s="20" t="s">
        <v>199</v>
      </c>
      <c r="K68" s="20" t="s">
        <v>189</v>
      </c>
      <c r="L68" s="20" t="s">
        <v>190</v>
      </c>
      <c r="M68" s="20"/>
      <c r="N68" s="20" t="s">
        <v>194</v>
      </c>
      <c r="O68" s="15"/>
      <c r="P68" s="16" t="str">
        <f>Table31[[#This Row],[AES Scenario]]&amp;" // "&amp;Table31[[#This Row],[ECSP2 Scenario]]</f>
        <v>AES/EXP/EFT/E-EXP-EFT-A-003 Amendment of a Transit declaration // ECSP2/EXP/CFL/Core flow</v>
      </c>
    </row>
    <row r="69" spans="1:16" ht="216" hidden="1" x14ac:dyDescent="0.3">
      <c r="A69" s="18" t="s">
        <v>200</v>
      </c>
      <c r="B69" s="20" t="str">
        <f>IF(ISBLANK(A69),"",VLOOKUP(Table31[[#This Row],[AES Scenario]],Table13[],12,TRUE))</f>
        <v>E-EXP-EFT</v>
      </c>
      <c r="C69" s="20" t="s">
        <v>26</v>
      </c>
      <c r="D69" s="20" t="str">
        <f>IF(ISBLANK(C69),"",VLOOKUP(Table31[[#This Row],[ECSP2 Scenario]],Table1[],12))</f>
        <v>E-EXP-CFL</v>
      </c>
      <c r="E69" s="22">
        <v>1</v>
      </c>
      <c r="F69" s="24">
        <v>2</v>
      </c>
      <c r="G69" s="64">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2</v>
      </c>
      <c r="H69" s="58">
        <v>2</v>
      </c>
      <c r="I69" s="65">
        <v>2</v>
      </c>
      <c r="J69" s="20" t="s">
        <v>201</v>
      </c>
      <c r="K69" s="20" t="s">
        <v>189</v>
      </c>
      <c r="L69" s="20" t="s">
        <v>190</v>
      </c>
      <c r="M69" s="20"/>
      <c r="N69" s="20" t="s">
        <v>194</v>
      </c>
      <c r="O69" s="15"/>
      <c r="P69" s="16" t="str">
        <f>Table31[[#This Row],[AES Scenario]]&amp;" // "&amp;Table31[[#This Row],[ECSP2 Scenario]]</f>
        <v>AES/EXP/EFT/E-EXP-EFT-A-007 Invalidation by Transit or Not released for Transit  // ECSP2/EXP/CFL/Core flow</v>
      </c>
    </row>
    <row r="70" spans="1:16" ht="144" hidden="1" x14ac:dyDescent="0.3">
      <c r="A70" s="18" t="s">
        <v>202</v>
      </c>
      <c r="B70" s="20" t="str">
        <f>IF(ISBLANK(A70),"",VLOOKUP(Table31[[#This Row],[AES Scenario]],Table13[],12,TRUE))</f>
        <v>E-EXP-EFT</v>
      </c>
      <c r="C70" s="20" t="s">
        <v>26</v>
      </c>
      <c r="D70" s="20" t="str">
        <f>IF(ISBLANK(C70),"",VLOOKUP(Table31[[#This Row],[ECSP2 Scenario]],Table1[],12))</f>
        <v>E-EXP-CFL</v>
      </c>
      <c r="E70" s="22">
        <v>1</v>
      </c>
      <c r="F70" s="24">
        <v>2</v>
      </c>
      <c r="G70" s="64">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2</v>
      </c>
      <c r="H70" s="58">
        <v>2</v>
      </c>
      <c r="I70" s="65">
        <v>2</v>
      </c>
      <c r="J70" s="20" t="s">
        <v>203</v>
      </c>
      <c r="K70" s="20" t="s">
        <v>189</v>
      </c>
      <c r="L70" s="20" t="s">
        <v>190</v>
      </c>
      <c r="M70" s="20"/>
      <c r="N70" s="20" t="s">
        <v>194</v>
      </c>
      <c r="O70" s="15"/>
      <c r="P70" s="16" t="str">
        <f>Table31[[#This Row],[AES Scenario]]&amp;" // "&amp;Table31[[#This Row],[ECSP2 Scenario]]</f>
        <v>AES/EXP/EFT/E-EXP-EFT-A-006 Departure notifies Office of Exit for the initiation of recovery // ECSP2/EXP/CFL/Core flow</v>
      </c>
    </row>
    <row r="71" spans="1:16" ht="43.2" hidden="1" x14ac:dyDescent="0.3">
      <c r="A71" s="18" t="s">
        <v>204</v>
      </c>
      <c r="B71" s="20" t="str">
        <f>IF(ISBLANK(A71),"",VLOOKUP(Table31[[#This Row],[AES Scenario]],Table13[],12,TRUE))</f>
        <v>E-EXP-DIV</v>
      </c>
      <c r="C71" s="20" t="s">
        <v>196</v>
      </c>
      <c r="D71" s="20" t="str">
        <f>IF(ISBLANK(C71),"",VLOOKUP(Table31[[#This Row],[ECSP2 Scenario]],Table1[],12))</f>
        <v>E-EXP-DIV</v>
      </c>
      <c r="E71" s="22">
        <v>1</v>
      </c>
      <c r="F71" s="22">
        <v>1</v>
      </c>
      <c r="G71"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71" s="58">
        <v>2</v>
      </c>
      <c r="I71" s="59">
        <v>0</v>
      </c>
      <c r="J71" s="20"/>
      <c r="K71" s="20"/>
      <c r="L71" s="20" t="s">
        <v>205</v>
      </c>
      <c r="M71" s="20"/>
      <c r="N71" s="20" t="s">
        <v>30</v>
      </c>
      <c r="O71" s="15"/>
      <c r="P71" s="16" t="str">
        <f>Table31[[#This Row],[AES Scenario]]&amp;" // "&amp;Table31[[#This Row],[ECSP2 Scenario]]</f>
        <v>AES/EXP/DIV/E-EXP-DIV-M-001 International Diversion Accepted // ECSP2/EXP/DIV/International Diversion Accepted</v>
      </c>
    </row>
    <row r="72" spans="1:16" ht="43.2" hidden="1" x14ac:dyDescent="0.3">
      <c r="A72" s="18" t="s">
        <v>206</v>
      </c>
      <c r="B72" s="20" t="str">
        <f>IF(ISBLANK(A72),"",VLOOKUP(Table31[[#This Row],[AES Scenario]],Table13[],12,TRUE))</f>
        <v>E-EXP-DIV</v>
      </c>
      <c r="C72" s="20" t="s">
        <v>207</v>
      </c>
      <c r="D72" s="20" t="str">
        <f>IF(ISBLANK(C72),"",VLOOKUP(Table31[[#This Row],[ECSP2 Scenario]],Table1[],12))</f>
        <v>E-EXP-DIV</v>
      </c>
      <c r="E72" s="22">
        <v>1</v>
      </c>
      <c r="F72" s="22">
        <v>1</v>
      </c>
      <c r="G72"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72" s="58">
        <v>2</v>
      </c>
      <c r="I72" s="59">
        <v>0</v>
      </c>
      <c r="J72" s="20"/>
      <c r="K72" s="20"/>
      <c r="L72" s="20"/>
      <c r="M72" s="20"/>
      <c r="N72" s="20"/>
      <c r="O72" s="15"/>
      <c r="P72" s="16" t="str">
        <f>Table31[[#This Row],[AES Scenario]]&amp;" // "&amp;Table31[[#This Row],[ECSP2 Scenario]]</f>
        <v>AES/EXP/DIV/E-EXP-DIV-A-001 International Diversion Rejected // ECSP2/EXP/DIV/International Diversion Rejected</v>
      </c>
    </row>
    <row r="73" spans="1:16" ht="187.2" hidden="1" x14ac:dyDescent="0.3">
      <c r="A73" s="18" t="s">
        <v>208</v>
      </c>
      <c r="B73" s="20" t="str">
        <f>IF(ISBLANK(A73),"",VLOOKUP(Table31[[#This Row],[AES Scenario]],Table13[],12,TRUE))</f>
        <v>E-EXP-DIV</v>
      </c>
      <c r="C73" s="20"/>
      <c r="D73" s="20" t="str">
        <f>IF(ISBLANK(C73),"",VLOOKUP(Table31[[#This Row],[ECSP2 Scenario]],Table1[],12))</f>
        <v/>
      </c>
      <c r="E73" s="22">
        <v>1</v>
      </c>
      <c r="F73" s="24">
        <v>2</v>
      </c>
      <c r="G73" s="64">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2</v>
      </c>
      <c r="H73" s="58">
        <v>2</v>
      </c>
      <c r="I73" s="65">
        <v>2</v>
      </c>
      <c r="J73" s="20" t="s">
        <v>740</v>
      </c>
      <c r="K73" s="20"/>
      <c r="L73" s="20"/>
      <c r="M73" s="20"/>
      <c r="N73" s="20"/>
      <c r="O73" s="15"/>
      <c r="P73" s="16" t="str">
        <f>Table31[[#This Row],[AES Scenario]]&amp;" // "&amp;Table31[[#This Row],[ECSP2 Scenario]]</f>
        <v xml:space="preserve">AES/EXP/DIV/E-EXP-DIV-A-002 Multiple Diversions // </v>
      </c>
    </row>
    <row r="74" spans="1:16" ht="43.2" hidden="1" x14ac:dyDescent="0.3">
      <c r="A74" s="18" t="s">
        <v>209</v>
      </c>
      <c r="B74" s="20" t="str">
        <f>IF(ISBLANK(A74),"",VLOOKUP(Table31[[#This Row],[AES Scenario]],Table13[],12,TRUE))</f>
        <v>E-EXP-QMI</v>
      </c>
      <c r="C74" s="20" t="s">
        <v>210</v>
      </c>
      <c r="D74" s="20" t="str">
        <f>IF(ISBLANK(C74),"",VLOOKUP(Table31[[#This Row],[ECSP2 Scenario]],Table1[],12))</f>
        <v>E-EXP-QMI</v>
      </c>
      <c r="E74" s="22">
        <v>1</v>
      </c>
      <c r="F74" s="22">
        <v>1</v>
      </c>
      <c r="G74"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74" s="58">
        <v>2</v>
      </c>
      <c r="I74" s="59">
        <v>0</v>
      </c>
      <c r="J74" s="20"/>
      <c r="K74" s="20"/>
      <c r="L74" s="20"/>
      <c r="M74" s="20"/>
      <c r="N74" s="20"/>
      <c r="O74" s="15"/>
      <c r="P74" s="16" t="str">
        <f>Table31[[#This Row],[AES Scenario]]&amp;" // "&amp;Table31[[#This Row],[ECSP2 Scenario]]</f>
        <v>AES/EXP/QMI/E-EXP-QMI-M-001 Movement Information available // ECSP2/EXP/QMI/Query Movement Information</v>
      </c>
    </row>
    <row r="75" spans="1:16" ht="345.6" hidden="1" x14ac:dyDescent="0.3">
      <c r="A75" s="18" t="s">
        <v>211</v>
      </c>
      <c r="B75" s="20" t="str">
        <f>IF(ISBLANK(A75),"",VLOOKUP(Table31[[#This Row],[AES Scenario]],Table13[],12,TRUE))</f>
        <v>E-EXP-QMI</v>
      </c>
      <c r="C75" s="20" t="s">
        <v>210</v>
      </c>
      <c r="D75" s="20" t="str">
        <f>IF(ISBLANK(C75),"",VLOOKUP(Table31[[#This Row],[ECSP2 Scenario]],Table1[],12))</f>
        <v>E-EXP-QMI</v>
      </c>
      <c r="E75" s="24">
        <v>2</v>
      </c>
      <c r="F75" s="22">
        <v>1</v>
      </c>
      <c r="G75" s="60">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3</v>
      </c>
      <c r="H75" s="62">
        <v>7</v>
      </c>
      <c r="I75" s="59">
        <v>0</v>
      </c>
      <c r="J75" s="20" t="s">
        <v>212</v>
      </c>
      <c r="K75" s="20"/>
      <c r="L75" s="20"/>
      <c r="M75" s="20" t="s">
        <v>213</v>
      </c>
      <c r="N75" s="20"/>
      <c r="O75" s="15" t="s">
        <v>214</v>
      </c>
      <c r="P75" s="16" t="str">
        <f>Table31[[#This Row],[AES Scenario]]&amp;" // "&amp;Table31[[#This Row],[ECSP2 Scenario]]</f>
        <v>AES/EXP/QMI/E-EXP-QMI-E-001 Movement Information unavailable // ECSP2/EXP/QMI/Query Movement Information</v>
      </c>
    </row>
    <row r="76" spans="1:16" ht="129.6" x14ac:dyDescent="0.3">
      <c r="A76" s="18"/>
      <c r="B76" s="20" t="str">
        <f>IF(ISBLANK(A76),"",VLOOKUP(Table31[[#This Row],[AES Scenario]],Table13[],12,TRUE))</f>
        <v/>
      </c>
      <c r="C76" s="20" t="s">
        <v>215</v>
      </c>
      <c r="D76" s="20" t="str">
        <f>IF(ISBLANK(C76),"",VLOOKUP(Table31[[#This Row],[ECSP2 Scenario]],Table1[],12))</f>
        <v>E-EXP-EXP</v>
      </c>
      <c r="E76" s="22">
        <v>1</v>
      </c>
      <c r="F76" s="23">
        <v>3</v>
      </c>
      <c r="G76"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76" s="58">
        <v>2</v>
      </c>
      <c r="I76" s="59">
        <v>0</v>
      </c>
      <c r="J76" s="20" t="s">
        <v>216</v>
      </c>
      <c r="K76" s="20" t="s">
        <v>217</v>
      </c>
      <c r="L76" s="20" t="s">
        <v>218</v>
      </c>
      <c r="M76" s="20" t="s">
        <v>219</v>
      </c>
      <c r="N76" s="20"/>
      <c r="O76" s="15"/>
      <c r="P76" s="16" t="str">
        <f>Table31[[#This Row],[AES Scenario]]&amp;" // "&amp;Table31[[#This Row],[ECSP2 Scenario]]</f>
        <v xml:space="preserve"> // ECSP2/EXP/EXP/Manual Closure at Export based on alternative proof</v>
      </c>
    </row>
    <row r="77" spans="1:16" ht="86.4" hidden="1" x14ac:dyDescent="0.3">
      <c r="A77" s="18" t="s">
        <v>220</v>
      </c>
      <c r="B77" s="20" t="str">
        <f>IF(ISBLANK(A77),"",VLOOKUP(Table31[[#This Row],[AES Scenario]],Table13[],12,TRUE))</f>
        <v>E-EXP-EMS</v>
      </c>
      <c r="C77" s="20" t="s">
        <v>221</v>
      </c>
      <c r="D77" s="20" t="str">
        <f>IF(ISBLANK(C77),"",VLOOKUP(Table31[[#This Row],[ECSP2 Scenario]],Table1[],12))</f>
        <v>E-EXP-EMS</v>
      </c>
      <c r="E77" s="22">
        <v>1</v>
      </c>
      <c r="F77" s="22">
        <v>1</v>
      </c>
      <c r="G77"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77" s="61">
        <v>3</v>
      </c>
      <c r="I77" s="59">
        <v>0</v>
      </c>
      <c r="J77" s="20" t="s">
        <v>222</v>
      </c>
      <c r="K77" s="20"/>
      <c r="L77" s="20"/>
      <c r="M77" s="20"/>
      <c r="N77" s="20"/>
      <c r="O77" s="15"/>
      <c r="P77" s="16" t="str">
        <f>Table31[[#This Row],[AES Scenario]]&amp;" // "&amp;Table31[[#This Row],[ECSP2 Scenario]]</f>
        <v>AES/EXP/EMS/E-EXP-EMS-M-001 Status request/response // ECSP2/EXP/EMS/Status request/response</v>
      </c>
    </row>
    <row r="78" spans="1:16" ht="86.4" hidden="1" x14ac:dyDescent="0.3">
      <c r="A78" s="18" t="s">
        <v>223</v>
      </c>
      <c r="B78" s="20" t="str">
        <f>IF(ISBLANK(A78),"",VLOOKUP(Table31[[#This Row],[AES Scenario]],Table13[],12,TRUE))</f>
        <v>E-EXP-EMS</v>
      </c>
      <c r="C78" s="20" t="s">
        <v>221</v>
      </c>
      <c r="D78" s="20" t="str">
        <f>IF(ISBLANK(C78),"",VLOOKUP(Table31[[#This Row],[ECSP2 Scenario]],Table1[],12))</f>
        <v>E-EXP-EMS</v>
      </c>
      <c r="E78" s="22">
        <v>1</v>
      </c>
      <c r="F78" s="22">
        <v>1</v>
      </c>
      <c r="G78"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78" s="61">
        <v>3</v>
      </c>
      <c r="I78" s="59">
        <v>0</v>
      </c>
      <c r="J78" s="20" t="s">
        <v>222</v>
      </c>
      <c r="K78" s="20"/>
      <c r="L78" s="20"/>
      <c r="M78" s="20"/>
      <c r="N78" s="20"/>
      <c r="O78" s="15"/>
      <c r="P78" s="16" t="str">
        <f>Table31[[#This Row],[AES Scenario]]&amp;" // "&amp;Table31[[#This Row],[ECSP2 Scenario]]</f>
        <v>AES/EXP/EMS/E-EXP-EMS-A-001 Status request/response with release for exit // ECSP2/EXP/EMS/Status request/response</v>
      </c>
    </row>
    <row r="79" spans="1:16" ht="28.8" hidden="1" x14ac:dyDescent="0.3">
      <c r="A79" s="18" t="s">
        <v>224</v>
      </c>
      <c r="B79" s="20" t="str">
        <f>IF(ISBLANK(A79),"",VLOOKUP(Table31[[#This Row],[AES Scenario]],Table13[],12,TRUE))</f>
        <v>E-EXP-EMS</v>
      </c>
      <c r="C79" s="20" t="s">
        <v>225</v>
      </c>
      <c r="D79" s="20" t="str">
        <f>IF(ISBLANK(C79),"",VLOOKUP(Table31[[#This Row],[ECSP2 Scenario]],Table1[],12))</f>
        <v>E-EXP-EMS</v>
      </c>
      <c r="E79" s="22">
        <v>1</v>
      </c>
      <c r="F79" s="22">
        <v>1</v>
      </c>
      <c r="G79"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79" s="58">
        <v>2</v>
      </c>
      <c r="I79" s="59">
        <v>0</v>
      </c>
      <c r="J79" s="20"/>
      <c r="K79" s="20"/>
      <c r="L79" s="20"/>
      <c r="M79" s="20"/>
      <c r="N79" s="20" t="s">
        <v>226</v>
      </c>
      <c r="O79" s="15"/>
      <c r="P79" s="16" t="str">
        <f>Table31[[#This Row],[AES Scenario]]&amp;" // "&amp;Table31[[#This Row],[ECSP2 Scenario]]</f>
        <v>AES/EXP/EMS/E-EXP-EMS-A-002 AER missing // ECSP2/EXP/EMS/AER missing</v>
      </c>
    </row>
    <row r="80" spans="1:16" ht="43.2" hidden="1" x14ac:dyDescent="0.3">
      <c r="A80" s="18" t="s">
        <v>227</v>
      </c>
      <c r="B80" s="20" t="str">
        <f>IF(ISBLANK(A80),"",VLOOKUP(Table31[[#This Row],[AES Scenario]],Table13[],12,TRUE))</f>
        <v>E-EXS-CFL</v>
      </c>
      <c r="C80" s="20"/>
      <c r="D80" s="20" t="str">
        <f>IF(ISBLANK(C80),"",VLOOKUP(Table31[[#This Row],[ECSP2 Scenario]],Table1[],12))</f>
        <v/>
      </c>
      <c r="E80" s="22">
        <v>1</v>
      </c>
      <c r="F80" s="22">
        <v>1</v>
      </c>
      <c r="G80"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80" s="59">
        <v>0</v>
      </c>
      <c r="I80" s="59">
        <v>0</v>
      </c>
      <c r="J80" s="20" t="s">
        <v>228</v>
      </c>
      <c r="K80" s="20"/>
      <c r="L80" s="20" t="s">
        <v>229</v>
      </c>
      <c r="M80" s="20"/>
      <c r="N80" s="20" t="s">
        <v>230</v>
      </c>
      <c r="O80" s="15"/>
      <c r="P80" s="16" t="str">
        <f>Table31[[#This Row],[AES Scenario]]&amp;" // "&amp;Table31[[#This Row],[ECSP2 Scenario]]</f>
        <v xml:space="preserve">AES/EXS/CFL/E-EXS-CFL-M-001 Core Flow // </v>
      </c>
    </row>
    <row r="81" spans="1:16" ht="28.8" hidden="1" x14ac:dyDescent="0.3">
      <c r="A81" s="18" t="s">
        <v>231</v>
      </c>
      <c r="B81" s="20" t="str">
        <f>IF(ISBLANK(A81),"",VLOOKUP(Table31[[#This Row],[AES Scenario]],Table13[],12,TRUE))</f>
        <v>E-EXS-INV</v>
      </c>
      <c r="C81" s="20" t="s">
        <v>232</v>
      </c>
      <c r="D81" s="20" t="str">
        <f>IF(ISBLANK(C81),"",VLOOKUP(Table31[[#This Row],[ECSP2 Scenario]],Table1[],12))</f>
        <v>E-EXS-CFL</v>
      </c>
      <c r="E81" s="23">
        <v>3</v>
      </c>
      <c r="F81" s="22">
        <v>1</v>
      </c>
      <c r="G81" s="60">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3</v>
      </c>
      <c r="H81" s="66">
        <v>6</v>
      </c>
      <c r="I81" s="57">
        <v>1</v>
      </c>
      <c r="J81" s="20" t="s">
        <v>233</v>
      </c>
      <c r="K81" s="20" t="s">
        <v>234</v>
      </c>
      <c r="L81" s="20"/>
      <c r="M81" s="20"/>
      <c r="N81" s="20"/>
      <c r="O81" s="15"/>
      <c r="P81" s="16" t="str">
        <f>Table31[[#This Row],[AES Scenario]]&amp;" // "&amp;Table31[[#This Row],[ECSP2 Scenario]]</f>
        <v>AES/EXS/LDG/E-EXS-LDG-A-001 EXS lodged at another customs office // ECSP2/EXS/CFL/Core Flow</v>
      </c>
    </row>
    <row r="82" spans="1:16" ht="43.2" hidden="1" x14ac:dyDescent="0.3">
      <c r="A82" s="18" t="s">
        <v>235</v>
      </c>
      <c r="B82" s="20" t="str">
        <f>IF(ISBLANK(A82),"",VLOOKUP(Table31[[#This Row],[AES Scenario]],Table13[],12,TRUE))</f>
        <v>E-EXS-INV</v>
      </c>
      <c r="C82" s="20" t="s">
        <v>236</v>
      </c>
      <c r="D82" s="20" t="str">
        <f>IF(ISBLANK(C82),"",VLOOKUP(Table31[[#This Row],[ECSP2 Scenario]],Table1[],12))</f>
        <v>E-EXS-LDG</v>
      </c>
      <c r="E82" s="22">
        <v>1</v>
      </c>
      <c r="F82" s="22">
        <v>1</v>
      </c>
      <c r="G82"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82" s="59">
        <v>0</v>
      </c>
      <c r="I82" s="59">
        <v>0</v>
      </c>
      <c r="J82" s="20" t="s">
        <v>237</v>
      </c>
      <c r="K82" s="20"/>
      <c r="L82" s="20"/>
      <c r="M82" s="20"/>
      <c r="N82" s="20"/>
      <c r="O82" s="15"/>
      <c r="P82" s="16" t="str">
        <f>Table31[[#This Row],[AES Scenario]]&amp;" // "&amp;Table31[[#This Row],[ECSP2 Scenario]]</f>
        <v>AES/EXS/LDG/E-EXS-LDG-E-001 Declaration rejected // ECSP2/EXS/LDG/Declaration Rejected</v>
      </c>
    </row>
    <row r="83" spans="1:16" ht="43.2" hidden="1" x14ac:dyDescent="0.3">
      <c r="A83" s="18" t="s">
        <v>238</v>
      </c>
      <c r="B83" s="20" t="str">
        <f>IF(ISBLANK(A83),"",VLOOKUP(Table31[[#This Row],[AES Scenario]],Table13[],12,TRUE))</f>
        <v>E-EXS-EXT</v>
      </c>
      <c r="C83" s="20" t="s">
        <v>239</v>
      </c>
      <c r="D83" s="20" t="str">
        <f>IF(ISBLANK(C83),"",VLOOKUP(Table31[[#This Row],[ECSP2 Scenario]],Table1[],12))</f>
        <v>E-EXS-EXT</v>
      </c>
      <c r="E83" s="23">
        <v>3</v>
      </c>
      <c r="F83" s="22">
        <v>1</v>
      </c>
      <c r="G83" s="60">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3</v>
      </c>
      <c r="H83" s="66">
        <v>6</v>
      </c>
      <c r="I83" s="57">
        <v>1</v>
      </c>
      <c r="J83" s="20" t="s">
        <v>240</v>
      </c>
      <c r="K83" s="20" t="s">
        <v>234</v>
      </c>
      <c r="L83" s="20"/>
      <c r="M83" s="20"/>
      <c r="N83" s="20"/>
      <c r="O83" s="15"/>
      <c r="P83" s="16" t="str">
        <f>Table31[[#This Row],[AES Scenario]]&amp;" // "&amp;Table31[[#This Row],[ECSP2 Scenario]]</f>
        <v>AES/EXS/EXT/E-EXS-EXT-E-001 Rejection of arrival notification // ECSP2/EXS/EXT/Presentation Invalid</v>
      </c>
    </row>
    <row r="84" spans="1:16" ht="115.2" hidden="1" x14ac:dyDescent="0.3">
      <c r="A84" s="18" t="s">
        <v>241</v>
      </c>
      <c r="B84" s="20" t="str">
        <f>IF(ISBLANK(A84),"",VLOOKUP(Table31[[#This Row],[AES Scenario]],Table13[],12,TRUE))</f>
        <v>E-EXS-EXT</v>
      </c>
      <c r="C84" s="20" t="s">
        <v>242</v>
      </c>
      <c r="D84" s="20" t="str">
        <f>IF(ISBLANK(C84),"",VLOOKUP(Table31[[#This Row],[ECSP2 Scenario]],Table1[],12))</f>
        <v>E-EXS-EXT</v>
      </c>
      <c r="E84" s="22">
        <v>1</v>
      </c>
      <c r="F84" s="22">
        <v>1</v>
      </c>
      <c r="G84"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84" s="59">
        <v>0</v>
      </c>
      <c r="I84" s="59">
        <v>0</v>
      </c>
      <c r="J84" s="20" t="s">
        <v>243</v>
      </c>
      <c r="K84" s="20"/>
      <c r="L84" s="20" t="s">
        <v>244</v>
      </c>
      <c r="M84" s="20"/>
      <c r="N84" s="20" t="s">
        <v>226</v>
      </c>
      <c r="O84" s="15"/>
      <c r="P84" s="16" t="str">
        <f>Table31[[#This Row],[AES Scenario]]&amp;" // "&amp;Table31[[#This Row],[ECSP2 Scenario]]</f>
        <v>AES/EXS/EXT/E-EXS-EXT-A-001 EXS Amendment Accepted // ECSP2/EXS/EXT/EXS Amendment Accepted</v>
      </c>
    </row>
    <row r="85" spans="1:16" ht="57.6" hidden="1" x14ac:dyDescent="0.3">
      <c r="A85" s="18" t="s">
        <v>245</v>
      </c>
      <c r="B85" s="20" t="str">
        <f>IF(ISBLANK(A85),"",VLOOKUP(Table31[[#This Row],[AES Scenario]],Table13[],12,TRUE))</f>
        <v>E-EXS-EXT</v>
      </c>
      <c r="C85" s="20" t="s">
        <v>246</v>
      </c>
      <c r="D85" s="20" t="str">
        <f>IF(ISBLANK(C85),"",VLOOKUP(Table31[[#This Row],[ECSP2 Scenario]],Table1[],12))</f>
        <v>E-EXS-EXT</v>
      </c>
      <c r="E85" s="22">
        <v>1</v>
      </c>
      <c r="F85" s="22">
        <v>1</v>
      </c>
      <c r="G85"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85" s="59">
        <v>0</v>
      </c>
      <c r="I85" s="59">
        <v>0</v>
      </c>
      <c r="J85" s="20" t="s">
        <v>247</v>
      </c>
      <c r="K85" s="20"/>
      <c r="L85" s="20" t="s">
        <v>244</v>
      </c>
      <c r="M85" s="20"/>
      <c r="N85" s="20" t="s">
        <v>226</v>
      </c>
      <c r="O85" s="15"/>
      <c r="P85" s="16" t="str">
        <f>Table31[[#This Row],[AES Scenario]]&amp;" // "&amp;Table31[[#This Row],[ECSP2 Scenario]]</f>
        <v>AES/EXS/EXT/E-EXS-EXT-E-002 EXS Amendment Rejected // ECSP2/EXS/EXT/Amendment Rejected</v>
      </c>
    </row>
    <row r="86" spans="1:16" ht="72" hidden="1" x14ac:dyDescent="0.3">
      <c r="A86" s="18" t="s">
        <v>248</v>
      </c>
      <c r="B86" s="20" t="str">
        <f>IF(ISBLANK(A86),"",VLOOKUP(Table31[[#This Row],[AES Scenario]],Table13[],12,TRUE))</f>
        <v>E-EXS-EXT</v>
      </c>
      <c r="C86" s="20" t="s">
        <v>141</v>
      </c>
      <c r="D86" s="20" t="str">
        <f>IF(ISBLANK(C86),"",VLOOKUP(Table31[[#This Row],[ECSP2 Scenario]],Table1[],12))</f>
        <v>E-EXP-EXP</v>
      </c>
      <c r="E86" s="22">
        <v>1</v>
      </c>
      <c r="F86" s="22">
        <v>1</v>
      </c>
      <c r="G86"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86" s="59">
        <v>0</v>
      </c>
      <c r="I86" s="59">
        <v>0</v>
      </c>
      <c r="J86" s="20" t="s">
        <v>247</v>
      </c>
      <c r="K86" s="20"/>
      <c r="L86" s="20" t="s">
        <v>249</v>
      </c>
      <c r="M86" s="20"/>
      <c r="N86" s="20" t="s">
        <v>250</v>
      </c>
      <c r="O86" s="15"/>
      <c r="P86" s="16" t="str">
        <f>Table31[[#This Row],[AES Scenario]]&amp;" // "&amp;Table31[[#This Row],[ECSP2 Scenario]]</f>
        <v>AES/EXS/EXT/E-EXS-EXT-A-002 Control at Exit with release for Exit // ECSP2/EXP/EXT/Control at Exit with release for Exit</v>
      </c>
    </row>
    <row r="87" spans="1:16" ht="57.6" hidden="1" x14ac:dyDescent="0.3">
      <c r="A87" s="18" t="s">
        <v>251</v>
      </c>
      <c r="B87" s="20" t="str">
        <f>IF(ISBLANK(A87),"",VLOOKUP(Table31[[#This Row],[AES Scenario]],Table13[],12,TRUE))</f>
        <v>E-EXS-EXT</v>
      </c>
      <c r="C87" s="20" t="s">
        <v>156</v>
      </c>
      <c r="D87" s="20" t="str">
        <f>IF(ISBLANK(C87),"",VLOOKUP(Table31[[#This Row],[ECSP2 Scenario]],Table1[],12))</f>
        <v>E-EXP-EXT</v>
      </c>
      <c r="E87" s="22">
        <v>1</v>
      </c>
      <c r="F87" s="22">
        <v>1</v>
      </c>
      <c r="G87"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87" s="59">
        <v>0</v>
      </c>
      <c r="I87" s="59">
        <v>0</v>
      </c>
      <c r="J87" s="20" t="s">
        <v>252</v>
      </c>
      <c r="K87" s="20"/>
      <c r="L87" s="20" t="s">
        <v>249</v>
      </c>
      <c r="M87" s="20"/>
      <c r="N87" s="20" t="s">
        <v>253</v>
      </c>
      <c r="O87" s="15"/>
      <c r="P87" s="16" t="str">
        <f>Table31[[#This Row],[AES Scenario]]&amp;" // "&amp;Table31[[#This Row],[ECSP2 Scenario]]</f>
        <v>AES/EXS/EXT/E-EXS-EXT-A-003 Control at Exit with release for Exit refused // ECSP2/EXP/EXT/Control at Exit with release for Exit refused</v>
      </c>
    </row>
    <row r="88" spans="1:16" ht="28.8" hidden="1" x14ac:dyDescent="0.3">
      <c r="A88" s="18" t="s">
        <v>254</v>
      </c>
      <c r="B88" s="20" t="str">
        <f>IF(ISBLANK(A88),"",VLOOKUP(Table31[[#This Row],[AES Scenario]],Table13[],12,TRUE))</f>
        <v>E-EXS-EXT</v>
      </c>
      <c r="C88" s="20" t="s">
        <v>232</v>
      </c>
      <c r="D88" s="20" t="str">
        <f>IF(ISBLANK(C88),"",VLOOKUP(Table31[[#This Row],[ECSP2 Scenario]],Table1[],12))</f>
        <v>E-EXS-CFL</v>
      </c>
      <c r="E88" s="23">
        <v>3</v>
      </c>
      <c r="F88" s="22">
        <v>1</v>
      </c>
      <c r="G88" s="60">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3</v>
      </c>
      <c r="H88" s="66">
        <v>6</v>
      </c>
      <c r="I88" s="57">
        <v>1</v>
      </c>
      <c r="J88" s="20" t="s">
        <v>233</v>
      </c>
      <c r="K88" s="20" t="s">
        <v>234</v>
      </c>
      <c r="L88" s="20"/>
      <c r="M88" s="20"/>
      <c r="N88" s="20"/>
      <c r="O88" s="15"/>
      <c r="P88" s="16" t="str">
        <f>Table31[[#This Row],[AES Scenario]]&amp;" // "&amp;Table31[[#This Row],[ECSP2 Scenario]]</f>
        <v>AES/EXS/EXT/E-EXS-EXT-A-004 Arrival at Exit registered by customs officer // ECSP2/EXS/CFL/Core Flow</v>
      </c>
    </row>
    <row r="89" spans="1:16" ht="28.8" hidden="1" x14ac:dyDescent="0.3">
      <c r="A89" s="18" t="s">
        <v>255</v>
      </c>
      <c r="B89" s="20" t="str">
        <f>IF(ISBLANK(A89),"",VLOOKUP(Table31[[#This Row],[AES Scenario]],Table13[],12,TRUE))</f>
        <v>E-EXS-EXT</v>
      </c>
      <c r="C89" s="20"/>
      <c r="D89" s="20" t="str">
        <f>IF(ISBLANK(C89),"",VLOOKUP(Table31[[#This Row],[ECSP2 Scenario]],Table1[],12))</f>
        <v/>
      </c>
      <c r="E89" s="23">
        <v>3</v>
      </c>
      <c r="F89" s="24">
        <v>2</v>
      </c>
      <c r="G89" s="60">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3</v>
      </c>
      <c r="H89" s="66">
        <v>6</v>
      </c>
      <c r="I89" s="57">
        <v>1</v>
      </c>
      <c r="J89" s="20" t="s">
        <v>233</v>
      </c>
      <c r="K89" s="20" t="s">
        <v>234</v>
      </c>
      <c r="L89" s="20"/>
      <c r="M89" s="20"/>
      <c r="N89" s="20"/>
      <c r="O89" s="15"/>
      <c r="P89" s="16" t="str">
        <f>Table31[[#This Row],[AES Scenario]]&amp;" // "&amp;Table31[[#This Row],[ECSP2 Scenario]]</f>
        <v xml:space="preserve">AES/EXS/EXT/E-EXS-EXT-E-003 Exit notification not received // </v>
      </c>
    </row>
    <row r="90" spans="1:16" ht="72" hidden="1" x14ac:dyDescent="0.3">
      <c r="A90" s="18" t="s">
        <v>256</v>
      </c>
      <c r="B90" s="20" t="str">
        <f>IF(ISBLANK(A90),"",VLOOKUP(Table31[[#This Row],[AES Scenario]],Table13[],12,TRUE))</f>
        <v>E-EXS-EXT</v>
      </c>
      <c r="C90" s="20" t="s">
        <v>257</v>
      </c>
      <c r="D90" s="20" t="str">
        <f>IF(ISBLANK(C90),"",VLOOKUP(Table31[[#This Row],[ECSP2 Scenario]],Table1[],12))</f>
        <v>E-EXS-EXT</v>
      </c>
      <c r="E90" s="22">
        <v>1</v>
      </c>
      <c r="F90" s="22">
        <v>1</v>
      </c>
      <c r="G90"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90" s="59">
        <v>0</v>
      </c>
      <c r="I90" s="59">
        <v>0</v>
      </c>
      <c r="J90" s="20" t="s">
        <v>258</v>
      </c>
      <c r="K90" s="20"/>
      <c r="L90" s="20" t="s">
        <v>249</v>
      </c>
      <c r="M90" s="20"/>
      <c r="N90" s="20"/>
      <c r="O90" s="15"/>
      <c r="P90" s="16" t="str">
        <f>Table31[[#This Row],[AES Scenario]]&amp;" // "&amp;Table31[[#This Row],[ECSP2 Scenario]]</f>
        <v>AES/EXS/EXT/E-EXS-EXT-E-004 Initial manifest rejected // ECSP2/EXS/EXT/Initial manifest rejected</v>
      </c>
    </row>
    <row r="91" spans="1:16" ht="72" hidden="1" x14ac:dyDescent="0.3">
      <c r="A91" s="18" t="s">
        <v>259</v>
      </c>
      <c r="B91" s="20" t="str">
        <f>IF(ISBLANK(A91),"",VLOOKUP(Table31[[#This Row],[AES Scenario]],Table13[],12,TRUE))</f>
        <v>E-EXS-EXT</v>
      </c>
      <c r="C91" s="20" t="s">
        <v>260</v>
      </c>
      <c r="D91" s="20" t="str">
        <f>IF(ISBLANK(C91),"",VLOOKUP(Table31[[#This Row],[ECSP2 Scenario]],Table1[],12))</f>
        <v>E-EXS-EXT</v>
      </c>
      <c r="E91" s="22">
        <v>1</v>
      </c>
      <c r="F91" s="22">
        <v>1</v>
      </c>
      <c r="G91"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91" s="59">
        <v>0</v>
      </c>
      <c r="I91" s="59">
        <v>0</v>
      </c>
      <c r="J91" s="20" t="s">
        <v>258</v>
      </c>
      <c r="K91" s="20"/>
      <c r="L91" s="20" t="s">
        <v>249</v>
      </c>
      <c r="M91" s="20"/>
      <c r="N91" s="20" t="s">
        <v>226</v>
      </c>
      <c r="O91" s="15"/>
      <c r="P91" s="16" t="str">
        <f>Table31[[#This Row],[AES Scenario]]&amp;" // "&amp;Table31[[#This Row],[ECSP2 Scenario]]</f>
        <v>AES/EXS/EXT/E-EXS-EXT-A-005 Exit after Storing // ECSP2/EXS/EXT/Exit after Storing</v>
      </c>
    </row>
    <row r="92" spans="1:16" ht="72" hidden="1" x14ac:dyDescent="0.3">
      <c r="A92" s="18" t="s">
        <v>261</v>
      </c>
      <c r="B92" s="20" t="str">
        <f>IF(ISBLANK(A92),"",VLOOKUP(Table31[[#This Row],[AES Scenario]],Table13[],12,TRUE))</f>
        <v>E-EXS-EXT</v>
      </c>
      <c r="C92" s="20" t="s">
        <v>262</v>
      </c>
      <c r="D92" s="20" t="str">
        <f>IF(ISBLANK(C92),"",VLOOKUP(Table31[[#This Row],[ECSP2 Scenario]],Table1[],12))</f>
        <v>E-EXS-EXT</v>
      </c>
      <c r="E92" s="22">
        <v>1</v>
      </c>
      <c r="F92" s="22">
        <v>1</v>
      </c>
      <c r="G92"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92" s="59">
        <v>0</v>
      </c>
      <c r="I92" s="59">
        <v>0</v>
      </c>
      <c r="J92" s="20" t="s">
        <v>258</v>
      </c>
      <c r="K92" s="20"/>
      <c r="L92" s="20" t="s">
        <v>249</v>
      </c>
      <c r="M92" s="20"/>
      <c r="N92" s="20" t="s">
        <v>226</v>
      </c>
      <c r="O92" s="15"/>
      <c r="P92" s="16" t="str">
        <f>Table31[[#This Row],[AES Scenario]]&amp;" // "&amp;Table31[[#This Row],[ECSP2 Scenario]]</f>
        <v>AES/EXS/EXT/E-EXS-EXT-A-006 Exit after reception of multiple manifests // ECSP2/EXS/EXT/Exit after reception of multiple manifests</v>
      </c>
    </row>
    <row r="93" spans="1:16" ht="57.6" hidden="1" x14ac:dyDescent="0.3">
      <c r="A93" s="18" t="s">
        <v>263</v>
      </c>
      <c r="B93" s="20" t="str">
        <f>IF(ISBLANK(A93),"",VLOOKUP(Table31[[#This Row],[AES Scenario]],Table13[],12,TRUE))</f>
        <v>E-EXS-EXT</v>
      </c>
      <c r="C93" s="20"/>
      <c r="D93" s="20" t="str">
        <f>IF(ISBLANK(C93),"",VLOOKUP(Table31[[#This Row],[ECSP2 Scenario]],Table1[],12))</f>
        <v/>
      </c>
      <c r="E93" s="22">
        <v>1</v>
      </c>
      <c r="F93" s="22">
        <v>1</v>
      </c>
      <c r="G93"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93" s="59">
        <v>0</v>
      </c>
      <c r="I93" s="59">
        <v>0</v>
      </c>
      <c r="J93" s="20" t="s">
        <v>264</v>
      </c>
      <c r="K93" s="20"/>
      <c r="L93" s="20" t="s">
        <v>249</v>
      </c>
      <c r="M93" s="20"/>
      <c r="N93" s="20"/>
      <c r="O93" s="15"/>
      <c r="P93" s="16" t="str">
        <f>Table31[[#This Row],[AES Scenario]]&amp;" // "&amp;Table31[[#This Row],[ECSP2 Scenario]]</f>
        <v xml:space="preserve">AES/EXS/EXT/E-EXS-EXT-A-007 Exit information available through other systems // </v>
      </c>
    </row>
    <row r="94" spans="1:16" ht="28.8" hidden="1" x14ac:dyDescent="0.3">
      <c r="A94" s="18" t="s">
        <v>265</v>
      </c>
      <c r="B94" s="20" t="str">
        <f>IF(ISBLANK(A94),"",VLOOKUP(Table31[[#This Row],[AES Scenario]],Table13[],12,TRUE))</f>
        <v>E-EXS-DIV</v>
      </c>
      <c r="C94" s="20" t="s">
        <v>266</v>
      </c>
      <c r="D94" s="20" t="str">
        <f>IF(ISBLANK(C94),"",VLOOKUP(Table31[[#This Row],[ECSP2 Scenario]],Table1[],12))</f>
        <v>E-EXS-DIV</v>
      </c>
      <c r="E94" s="23">
        <v>3</v>
      </c>
      <c r="F94" s="22">
        <v>1</v>
      </c>
      <c r="G94" s="60">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3</v>
      </c>
      <c r="H94" s="66">
        <v>6</v>
      </c>
      <c r="I94" s="57">
        <v>1</v>
      </c>
      <c r="J94" s="20" t="s">
        <v>267</v>
      </c>
      <c r="K94" s="20" t="s">
        <v>234</v>
      </c>
      <c r="L94" s="20"/>
      <c r="M94" s="20"/>
      <c r="N94" s="20"/>
      <c r="O94" s="15"/>
      <c r="P94" s="16" t="str">
        <f>Table31[[#This Row],[AES Scenario]]&amp;" // "&amp;Table31[[#This Row],[ECSP2 Scenario]]</f>
        <v>AES/EXS/DIV/E-EXS-DIV-M-001 Diversion Accepted // ECSP2/EXS/DIV/Diversion Accepted</v>
      </c>
    </row>
    <row r="95" spans="1:16" ht="28.8" hidden="1" x14ac:dyDescent="0.3">
      <c r="A95" s="18" t="s">
        <v>268</v>
      </c>
      <c r="B95" s="20" t="str">
        <f>IF(ISBLANK(A95),"",VLOOKUP(Table31[[#This Row],[AES Scenario]],Table13[],12,TRUE))</f>
        <v>E-EXS-DIV</v>
      </c>
      <c r="C95" s="20" t="s">
        <v>269</v>
      </c>
      <c r="D95" s="20" t="str">
        <f>IF(ISBLANK(C95),"",VLOOKUP(Table31[[#This Row],[ECSP2 Scenario]],Table1[],12))</f>
        <v>E-EXS-DIV</v>
      </c>
      <c r="E95" s="23">
        <v>3</v>
      </c>
      <c r="F95" s="22">
        <v>1</v>
      </c>
      <c r="G95" s="60">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3</v>
      </c>
      <c r="H95" s="66">
        <v>6</v>
      </c>
      <c r="I95" s="57">
        <v>1</v>
      </c>
      <c r="J95" s="20" t="s">
        <v>267</v>
      </c>
      <c r="K95" s="20" t="s">
        <v>234</v>
      </c>
      <c r="L95" s="20"/>
      <c r="M95" s="20"/>
      <c r="N95" s="20"/>
      <c r="O95" s="15"/>
      <c r="P95" s="16" t="str">
        <f>Table31[[#This Row],[AES Scenario]]&amp;" // "&amp;Table31[[#This Row],[ECSP2 Scenario]]</f>
        <v>AES/EXS/DIV/E-EXS-DIV-Α-001 Diversion Rejected // ECSP2/EXS/DIV/Diversion Rejected</v>
      </c>
    </row>
    <row r="96" spans="1:16" ht="28.8" hidden="1" x14ac:dyDescent="0.3">
      <c r="A96" s="18" t="s">
        <v>270</v>
      </c>
      <c r="B96" s="20" t="s">
        <v>271</v>
      </c>
      <c r="C96" s="20"/>
      <c r="D96" s="20" t="str">
        <f>IF(ISBLANK(C96),"",VLOOKUP(Table31[[#This Row],[ECSP2 Scenario]],Table1[],12))</f>
        <v/>
      </c>
      <c r="E96" s="23">
        <v>3</v>
      </c>
      <c r="F96" s="23">
        <v>3</v>
      </c>
      <c r="G96" s="60">
        <v>3</v>
      </c>
      <c r="H96" s="66">
        <v>6</v>
      </c>
      <c r="I96" s="57">
        <v>1</v>
      </c>
      <c r="J96" s="20"/>
      <c r="K96" s="20" t="s">
        <v>234</v>
      </c>
      <c r="L96" s="20"/>
      <c r="M96" s="20"/>
      <c r="N96" s="20"/>
      <c r="O96" s="15"/>
      <c r="P96" s="16" t="str">
        <f>Table31[[#This Row],[AES Scenario]]&amp;" // "&amp;Table31[[#This Row],[ECSP2 Scenario]]</f>
        <v xml:space="preserve">AES/EXS/INV/E-EXS-INV-A-001 Invalidation requested by Trader // </v>
      </c>
    </row>
    <row r="97" spans="1:16" ht="28.8" hidden="1" x14ac:dyDescent="0.3">
      <c r="A97" s="18" t="s">
        <v>272</v>
      </c>
      <c r="B97" s="20" t="s">
        <v>271</v>
      </c>
      <c r="C97" s="20"/>
      <c r="D97" s="20" t="str">
        <f>IF(ISBLANK(C97),"",VLOOKUP(Table31[[#This Row],[ECSP2 Scenario]],Table1[],12))</f>
        <v/>
      </c>
      <c r="E97" s="23">
        <v>3</v>
      </c>
      <c r="F97" s="23">
        <v>3</v>
      </c>
      <c r="G97" s="60">
        <v>3</v>
      </c>
      <c r="H97" s="66">
        <v>6</v>
      </c>
      <c r="I97" s="57">
        <v>1</v>
      </c>
      <c r="J97" s="20"/>
      <c r="K97" s="20" t="s">
        <v>234</v>
      </c>
      <c r="L97" s="20"/>
      <c r="M97" s="20"/>
      <c r="N97" s="20"/>
      <c r="O97" s="15"/>
      <c r="P97" s="16" t="str">
        <f>Table31[[#This Row],[AES Scenario]]&amp;" // "&amp;Table31[[#This Row],[ECSP2 Scenario]]</f>
        <v xml:space="preserve">AES/EXS/INV/E-EXS-INV-E-001 Invalidation requested by Trader refused // </v>
      </c>
    </row>
    <row r="98" spans="1:16" hidden="1" x14ac:dyDescent="0.3">
      <c r="A98" s="18" t="s">
        <v>273</v>
      </c>
      <c r="B98" s="20" t="str">
        <f>IF(ISBLANK(A98),"",VLOOKUP(Table31[[#This Row],[AES Scenario]],Table13[],12,TRUE))</f>
        <v>E-REN-CFL</v>
      </c>
      <c r="C98" s="20"/>
      <c r="D98" s="20" t="str">
        <f>IF(ISBLANK(C98),"",VLOOKUP(Table31[[#This Row],[ECSP2 Scenario]],Table1[],12))</f>
        <v/>
      </c>
      <c r="E98" s="22">
        <v>1</v>
      </c>
      <c r="F98" s="24">
        <v>2</v>
      </c>
      <c r="G98"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98" s="59">
        <v>0</v>
      </c>
      <c r="I98" s="59">
        <v>0</v>
      </c>
      <c r="J98" s="20" t="s">
        <v>274</v>
      </c>
      <c r="K98" s="20" t="s">
        <v>275</v>
      </c>
      <c r="L98" s="20"/>
      <c r="M98" s="20"/>
      <c r="N98" s="20"/>
      <c r="O98" s="15"/>
      <c r="P98" s="16" t="str">
        <f>Table31[[#This Row],[AES Scenario]]&amp;" // "&amp;Table31[[#This Row],[ECSP2 Scenario]]</f>
        <v xml:space="preserve">AES/REN/CFL/E-REN-CFL-M-001 Core flow // </v>
      </c>
    </row>
    <row r="99" spans="1:16" ht="28.8" hidden="1" x14ac:dyDescent="0.3">
      <c r="A99" s="18" t="s">
        <v>276</v>
      </c>
      <c r="B99" s="20" t="str">
        <f>IF(ISBLANK(A99),"",VLOOKUP(Table31[[#This Row],[AES Scenario]],Table13[],12,TRUE))</f>
        <v>E-REN-REG</v>
      </c>
      <c r="C99" s="20"/>
      <c r="D99" s="20" t="str">
        <f>IF(ISBLANK(C99),"",VLOOKUP(Table31[[#This Row],[ECSP2 Scenario]],Table1[],12))</f>
        <v/>
      </c>
      <c r="E99" s="22">
        <v>1</v>
      </c>
      <c r="F99" s="24">
        <v>2</v>
      </c>
      <c r="G99"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99" s="59">
        <v>0</v>
      </c>
      <c r="I99" s="59">
        <v>0</v>
      </c>
      <c r="J99" s="20" t="s">
        <v>274</v>
      </c>
      <c r="K99" s="20" t="s">
        <v>275</v>
      </c>
      <c r="L99" s="20"/>
      <c r="M99" s="20"/>
      <c r="N99" s="20"/>
      <c r="O99" s="15"/>
      <c r="P99" s="16" t="str">
        <f>Table31[[#This Row],[AES Scenario]]&amp;" // "&amp;Table31[[#This Row],[ECSP2 Scenario]]</f>
        <v xml:space="preserve">AES/REN/REG/E-REN-REG-E-001 Rejection of Re-Export Notification // </v>
      </c>
    </row>
    <row r="100" spans="1:16" ht="28.8" hidden="1" x14ac:dyDescent="0.3">
      <c r="A100" s="18" t="s">
        <v>277</v>
      </c>
      <c r="B100" s="20" t="str">
        <f>IF(ISBLANK(A100),"",VLOOKUP(Table31[[#This Row],[AES Scenario]],Table13[],12,TRUE))</f>
        <v>E-REN-REG</v>
      </c>
      <c r="C100" s="20"/>
      <c r="D100" s="20" t="str">
        <f>IF(ISBLANK(C100),"",VLOOKUP(Table31[[#This Row],[ECSP2 Scenario]],Table1[],12))</f>
        <v/>
      </c>
      <c r="E100" s="22">
        <v>1</v>
      </c>
      <c r="F100" s="24">
        <v>2</v>
      </c>
      <c r="G100"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100" s="59">
        <v>0</v>
      </c>
      <c r="I100" s="59">
        <v>0</v>
      </c>
      <c r="J100" s="20" t="s">
        <v>274</v>
      </c>
      <c r="K100" s="20" t="s">
        <v>275</v>
      </c>
      <c r="L100" s="20"/>
      <c r="M100" s="20"/>
      <c r="N100" s="20"/>
      <c r="O100" s="15"/>
      <c r="P100" s="16" t="str">
        <f>Table31[[#This Row],[AES Scenario]]&amp;" // "&amp;Table31[[#This Row],[ECSP2 Scenario]]</f>
        <v xml:space="preserve">AES/REN/REG/E-REN-REG-A-001 Control at Exit with release for Exit // </v>
      </c>
    </row>
    <row r="101" spans="1:16" ht="28.8" hidden="1" x14ac:dyDescent="0.3">
      <c r="A101" s="18" t="s">
        <v>278</v>
      </c>
      <c r="B101" s="20" t="str">
        <f>IF(ISBLANK(A101),"",VLOOKUP(Table31[[#This Row],[AES Scenario]],Table13[],12,TRUE))</f>
        <v>E-REN-INV</v>
      </c>
      <c r="C101" s="20"/>
      <c r="D101" s="20" t="str">
        <f>IF(ISBLANK(C101),"",VLOOKUP(Table31[[#This Row],[ECSP2 Scenario]],Table1[],12))</f>
        <v/>
      </c>
      <c r="E101" s="22">
        <v>1</v>
      </c>
      <c r="F101" s="24">
        <v>2</v>
      </c>
      <c r="G101"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101" s="59">
        <v>0</v>
      </c>
      <c r="I101" s="59">
        <v>0</v>
      </c>
      <c r="J101" s="20" t="s">
        <v>274</v>
      </c>
      <c r="K101" s="20" t="s">
        <v>275</v>
      </c>
      <c r="L101" s="20"/>
      <c r="M101" s="20"/>
      <c r="N101" s="20"/>
      <c r="O101" s="15"/>
      <c r="P101" s="16" t="str">
        <f>Table31[[#This Row],[AES Scenario]]&amp;" // "&amp;Table31[[#This Row],[ECSP2 Scenario]]</f>
        <v xml:space="preserve">AES/REN/REG/E-REN-REG-Α-002 Control at Exit with release for Exit refused // </v>
      </c>
    </row>
    <row r="102" spans="1:16" ht="28.8" hidden="1" x14ac:dyDescent="0.3">
      <c r="A102" s="18" t="s">
        <v>279</v>
      </c>
      <c r="B102" s="20" t="str">
        <f>IF(ISBLANK(A102),"",VLOOKUP(Table31[[#This Row],[AES Scenario]],Table13[],12,TRUE))</f>
        <v>E-REN-REG</v>
      </c>
      <c r="C102" s="20"/>
      <c r="D102" s="20" t="str">
        <f>IF(ISBLANK(C102),"",VLOOKUP(Table31[[#This Row],[ECSP2 Scenario]],Table1[],12))</f>
        <v/>
      </c>
      <c r="E102" s="22">
        <v>1</v>
      </c>
      <c r="F102" s="24">
        <v>2</v>
      </c>
      <c r="G102"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102" s="59">
        <v>0</v>
      </c>
      <c r="I102" s="59">
        <v>0</v>
      </c>
      <c r="J102" s="20" t="s">
        <v>274</v>
      </c>
      <c r="K102" s="20" t="s">
        <v>275</v>
      </c>
      <c r="L102" s="20"/>
      <c r="M102" s="20"/>
      <c r="N102" s="20"/>
      <c r="O102" s="15"/>
      <c r="P102" s="16" t="str">
        <f>Table31[[#This Row],[AES Scenario]]&amp;" // "&amp;Table31[[#This Row],[ECSP2 Scenario]]</f>
        <v xml:space="preserve">AES/REN/REG/E-REN-REG-A-003 Re-Export Notification amendment accepted // </v>
      </c>
    </row>
    <row r="103" spans="1:16" ht="28.8" hidden="1" x14ac:dyDescent="0.3">
      <c r="A103" s="18" t="s">
        <v>280</v>
      </c>
      <c r="B103" s="20" t="str">
        <f>IF(ISBLANK(A103),"",VLOOKUP(Table31[[#This Row],[AES Scenario]],Table13[],12,TRUE))</f>
        <v>E-REN-REG</v>
      </c>
      <c r="C103" s="20"/>
      <c r="D103" s="20" t="str">
        <f>IF(ISBLANK(C103),"",VLOOKUP(Table31[[#This Row],[ECSP2 Scenario]],Table1[],12))</f>
        <v/>
      </c>
      <c r="E103" s="22">
        <v>1</v>
      </c>
      <c r="F103" s="24">
        <v>2</v>
      </c>
      <c r="G103"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103" s="59">
        <v>0</v>
      </c>
      <c r="I103" s="59">
        <v>0</v>
      </c>
      <c r="J103" s="20" t="s">
        <v>274</v>
      </c>
      <c r="K103" s="20" t="s">
        <v>275</v>
      </c>
      <c r="L103" s="20"/>
      <c r="M103" s="20"/>
      <c r="N103" s="20"/>
      <c r="O103" s="15"/>
      <c r="P103" s="16" t="str">
        <f>Table31[[#This Row],[AES Scenario]]&amp;" // "&amp;Table31[[#This Row],[ECSP2 Scenario]]</f>
        <v xml:space="preserve">AES/REN/REG/E-REN-REG-E-002 Re-Export Notification amendment rejected // </v>
      </c>
    </row>
    <row r="104" spans="1:16" ht="28.8" hidden="1" x14ac:dyDescent="0.3">
      <c r="A104" s="18" t="s">
        <v>281</v>
      </c>
      <c r="B104" s="20" t="str">
        <f>IF(ISBLANK(A104),"",VLOOKUP(Table31[[#This Row],[AES Scenario]],Table13[],12,TRUE))</f>
        <v>E-REN-EXT</v>
      </c>
      <c r="C104" s="20"/>
      <c r="D104" s="20" t="str">
        <f>IF(ISBLANK(C104),"",VLOOKUP(Table31[[#This Row],[ECSP2 Scenario]],Table1[],12))</f>
        <v/>
      </c>
      <c r="E104" s="22">
        <v>1</v>
      </c>
      <c r="F104" s="24">
        <v>2</v>
      </c>
      <c r="G104"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104" s="59">
        <v>0</v>
      </c>
      <c r="I104" s="59">
        <v>0</v>
      </c>
      <c r="J104" s="20" t="s">
        <v>274</v>
      </c>
      <c r="K104" s="20" t="s">
        <v>275</v>
      </c>
      <c r="L104" s="20"/>
      <c r="M104" s="20"/>
      <c r="N104" s="20"/>
      <c r="O104" s="15"/>
      <c r="P104" s="16" t="str">
        <f>Table31[[#This Row],[AES Scenario]]&amp;" // "&amp;Table31[[#This Row],[ECSP2 Scenario]]</f>
        <v xml:space="preserve">AES/REN/EXT/E-REN-EXT-E-001 Exit Notification not received // </v>
      </c>
    </row>
    <row r="105" spans="1:16" ht="28.8" hidden="1" x14ac:dyDescent="0.3">
      <c r="A105" s="18" t="s">
        <v>282</v>
      </c>
      <c r="B105" s="20" t="str">
        <f>IF(ISBLANK(A105),"",VLOOKUP(Table31[[#This Row],[AES Scenario]],Table13[],12,TRUE))</f>
        <v>E-REN-EXT</v>
      </c>
      <c r="C105" s="20"/>
      <c r="D105" s="20" t="str">
        <f>IF(ISBLANK(C105),"",VLOOKUP(Table31[[#This Row],[ECSP2 Scenario]],Table1[],12))</f>
        <v/>
      </c>
      <c r="E105" s="22">
        <v>1</v>
      </c>
      <c r="F105" s="24">
        <v>2</v>
      </c>
      <c r="G105"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105" s="59">
        <v>0</v>
      </c>
      <c r="I105" s="59">
        <v>0</v>
      </c>
      <c r="J105" s="20" t="s">
        <v>274</v>
      </c>
      <c r="K105" s="20" t="s">
        <v>275</v>
      </c>
      <c r="L105" s="20"/>
      <c r="M105" s="20"/>
      <c r="N105" s="20"/>
      <c r="O105" s="15"/>
      <c r="P105" s="16" t="str">
        <f>Table31[[#This Row],[AES Scenario]]&amp;" // "&amp;Table31[[#This Row],[ECSP2 Scenario]]</f>
        <v xml:space="preserve">AES/REN/EXT/E-REN-EXT-A-001 Exit after Storing // </v>
      </c>
    </row>
    <row r="106" spans="1:16" ht="28.8" hidden="1" x14ac:dyDescent="0.3">
      <c r="A106" s="18" t="s">
        <v>283</v>
      </c>
      <c r="B106" s="20" t="str">
        <f>IF(ISBLANK(A106),"",VLOOKUP(Table31[[#This Row],[AES Scenario]],Table13[],12,TRUE))</f>
        <v>E-REN-EXT</v>
      </c>
      <c r="C106" s="20"/>
      <c r="D106" s="20" t="str">
        <f>IF(ISBLANK(C106),"",VLOOKUP(Table31[[#This Row],[ECSP2 Scenario]],Table1[],12))</f>
        <v/>
      </c>
      <c r="E106" s="22">
        <v>1</v>
      </c>
      <c r="F106" s="24">
        <v>2</v>
      </c>
      <c r="G106"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106" s="59">
        <v>0</v>
      </c>
      <c r="I106" s="59">
        <v>0</v>
      </c>
      <c r="J106" s="20" t="s">
        <v>274</v>
      </c>
      <c r="K106" s="20" t="s">
        <v>275</v>
      </c>
      <c r="L106" s="20"/>
      <c r="M106" s="20"/>
      <c r="N106" s="20"/>
      <c r="O106" s="15"/>
      <c r="P106" s="16" t="str">
        <f>Table31[[#This Row],[AES Scenario]]&amp;" // "&amp;Table31[[#This Row],[ECSP2 Scenario]]</f>
        <v xml:space="preserve">AES/REN/EXT/E-REN-EXT-E-002 Initial manifest rejected // </v>
      </c>
    </row>
    <row r="107" spans="1:16" ht="28.8" hidden="1" x14ac:dyDescent="0.3">
      <c r="A107" s="18" t="s">
        <v>284</v>
      </c>
      <c r="B107" s="20" t="str">
        <f>IF(ISBLANK(A107),"",VLOOKUP(Table31[[#This Row],[AES Scenario]],Table13[],12,TRUE))</f>
        <v>E-REN-EXT</v>
      </c>
      <c r="C107" s="20"/>
      <c r="D107" s="20" t="str">
        <f>IF(ISBLANK(C107),"",VLOOKUP(Table31[[#This Row],[ECSP2 Scenario]],Table1[],12))</f>
        <v/>
      </c>
      <c r="E107" s="22">
        <v>1</v>
      </c>
      <c r="F107" s="24">
        <v>2</v>
      </c>
      <c r="G107"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107" s="59">
        <v>0</v>
      </c>
      <c r="I107" s="59">
        <v>0</v>
      </c>
      <c r="J107" s="20" t="s">
        <v>274</v>
      </c>
      <c r="K107" s="20" t="s">
        <v>275</v>
      </c>
      <c r="L107" s="20"/>
      <c r="M107" s="20"/>
      <c r="N107" s="20"/>
      <c r="O107" s="15"/>
      <c r="P107" s="16" t="str">
        <f>Table31[[#This Row],[AES Scenario]]&amp;" // "&amp;Table31[[#This Row],[ECSP2 Scenario]]</f>
        <v xml:space="preserve">AES/REN/EXT/E-REN-EXT-A-002 Exit after reception of multiple manifests // </v>
      </c>
    </row>
    <row r="108" spans="1:16" ht="28.8" hidden="1" x14ac:dyDescent="0.3">
      <c r="A108" s="18" t="s">
        <v>285</v>
      </c>
      <c r="B108" s="20" t="str">
        <f>IF(ISBLANK(A108),"",VLOOKUP(Table31[[#This Row],[AES Scenario]],Table13[],12,TRUE))</f>
        <v>E-REN-EXT</v>
      </c>
      <c r="C108" s="20"/>
      <c r="D108" s="20" t="str">
        <f>IF(ISBLANK(C108),"",VLOOKUP(Table31[[#This Row],[ECSP2 Scenario]],Table1[],12))</f>
        <v/>
      </c>
      <c r="E108" s="22">
        <v>1</v>
      </c>
      <c r="F108" s="24">
        <v>2</v>
      </c>
      <c r="G108"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108" s="59">
        <v>0</v>
      </c>
      <c r="I108" s="59">
        <v>0</v>
      </c>
      <c r="J108" s="20" t="s">
        <v>274</v>
      </c>
      <c r="K108" s="20" t="s">
        <v>275</v>
      </c>
      <c r="L108" s="20"/>
      <c r="M108" s="20"/>
      <c r="N108" s="20"/>
      <c r="O108" s="15"/>
      <c r="P108" s="16" t="str">
        <f>Table31[[#This Row],[AES Scenario]]&amp;" // "&amp;Table31[[#This Row],[ECSP2 Scenario]]</f>
        <v xml:space="preserve">AES/REN/EXT/E-REN-EXT-E-003 Rejection of exit notification // </v>
      </c>
    </row>
    <row r="109" spans="1:16" ht="28.8" hidden="1" x14ac:dyDescent="0.3">
      <c r="A109" s="18" t="s">
        <v>286</v>
      </c>
      <c r="B109" s="20" t="str">
        <f>IF(ISBLANK(A109),"",VLOOKUP(Table31[[#This Row],[AES Scenario]],Table13[],12,TRUE))</f>
        <v>E-REN-EXT</v>
      </c>
      <c r="C109" s="20"/>
      <c r="D109" s="20" t="str">
        <f>IF(ISBLANK(C109),"",VLOOKUP(Table31[[#This Row],[ECSP2 Scenario]],Table1[],12))</f>
        <v/>
      </c>
      <c r="E109" s="22">
        <v>1</v>
      </c>
      <c r="F109" s="24">
        <v>2</v>
      </c>
      <c r="G109"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109" s="59">
        <v>0</v>
      </c>
      <c r="I109" s="59">
        <v>0</v>
      </c>
      <c r="J109" s="20" t="s">
        <v>274</v>
      </c>
      <c r="K109" s="20" t="s">
        <v>275</v>
      </c>
      <c r="L109" s="20"/>
      <c r="M109" s="20"/>
      <c r="N109" s="20"/>
      <c r="O109" s="15"/>
      <c r="P109" s="16" t="str">
        <f>Table31[[#This Row],[AES Scenario]]&amp;" // "&amp;Table31[[#This Row],[ECSP2 Scenario]]</f>
        <v xml:space="preserve">AES/REN/EXT/E-REN-EXT-A-003 Exit information available through other systems // </v>
      </c>
    </row>
    <row r="110" spans="1:16" ht="28.8" hidden="1" x14ac:dyDescent="0.3">
      <c r="A110" s="18" t="s">
        <v>287</v>
      </c>
      <c r="B110" s="20" t="str">
        <f>IF(ISBLANK(A110),"",VLOOKUP(Table31[[#This Row],[AES Scenario]],Table13[],12,TRUE))</f>
        <v>E-REN-EXT</v>
      </c>
      <c r="C110" s="20"/>
      <c r="D110" s="20" t="str">
        <f>IF(ISBLANK(C110),"",VLOOKUP(Table31[[#This Row],[ECSP2 Scenario]],Table1[],12))</f>
        <v/>
      </c>
      <c r="E110" s="22">
        <v>1</v>
      </c>
      <c r="F110" s="24">
        <v>2</v>
      </c>
      <c r="G110"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110" s="59">
        <v>0</v>
      </c>
      <c r="I110" s="59">
        <v>0</v>
      </c>
      <c r="J110" s="20" t="s">
        <v>274</v>
      </c>
      <c r="K110" s="20" t="s">
        <v>275</v>
      </c>
      <c r="L110" s="20"/>
      <c r="M110" s="20"/>
      <c r="N110" s="20"/>
      <c r="O110" s="15"/>
      <c r="P110" s="16" t="str">
        <f>Table31[[#This Row],[AES Scenario]]&amp;" // "&amp;Table31[[#This Row],[ECSP2 Scenario]]</f>
        <v xml:space="preserve">AES/REN/INV/E-REN-INV-A-001 Invalidation requested by Trader // </v>
      </c>
    </row>
    <row r="111" spans="1:16" ht="28.8" hidden="1" x14ac:dyDescent="0.3">
      <c r="A111" s="18" t="s">
        <v>288</v>
      </c>
      <c r="B111" s="20" t="str">
        <f>IF(ISBLANK(A111),"",VLOOKUP(Table31[[#This Row],[AES Scenario]],Table13[],12,TRUE))</f>
        <v>E-REN-EXT</v>
      </c>
      <c r="C111" s="20"/>
      <c r="D111" s="20" t="str">
        <f>IF(ISBLANK(C111),"",VLOOKUP(Table31[[#This Row],[ECSP2 Scenario]],Table1[],12))</f>
        <v/>
      </c>
      <c r="E111" s="22">
        <v>1</v>
      </c>
      <c r="F111" s="24">
        <v>2</v>
      </c>
      <c r="G111"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111" s="59">
        <v>0</v>
      </c>
      <c r="I111" s="59">
        <v>0</v>
      </c>
      <c r="J111" s="20" t="s">
        <v>274</v>
      </c>
      <c r="K111" s="20" t="s">
        <v>275</v>
      </c>
      <c r="L111" s="20"/>
      <c r="M111" s="20"/>
      <c r="N111" s="20"/>
      <c r="O111" s="15"/>
      <c r="P111" s="16" t="str">
        <f>Table31[[#This Row],[AES Scenario]]&amp;" // "&amp;Table31[[#This Row],[ECSP2 Scenario]]</f>
        <v xml:space="preserve">AES/REN/INV/E-REN-INV-E-001 Invalidation requested by Trader refused // </v>
      </c>
    </row>
    <row r="112" spans="1:16" hidden="1" x14ac:dyDescent="0.3">
      <c r="A112" s="18"/>
      <c r="B112" s="20" t="str">
        <f>IF(ISBLANK(A112),"",VLOOKUP(Table31[[#This Row],[AES Scenario]],Table13[],12,TRUE))</f>
        <v/>
      </c>
      <c r="C112" s="20" t="s">
        <v>289</v>
      </c>
      <c r="D112" s="20" t="str">
        <f>IF(ISBLANK(C112),"",VLOOKUP(Table31[[#This Row],[ECSP2 Scenario]],Table1[],12))</f>
        <v>E-EXP-DIV</v>
      </c>
      <c r="E112" s="22">
        <v>1</v>
      </c>
      <c r="F112" s="22">
        <v>1</v>
      </c>
      <c r="G112"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112" s="58">
        <v>2</v>
      </c>
      <c r="I112" s="59">
        <v>0</v>
      </c>
      <c r="J112" s="20" t="s">
        <v>290</v>
      </c>
      <c r="K112" s="20"/>
      <c r="L112" s="20"/>
      <c r="M112" s="20"/>
      <c r="N112" s="20"/>
      <c r="O112" s="15"/>
      <c r="P112" s="16" t="str">
        <f>Table31[[#This Row],[AES Scenario]]&amp;" // "&amp;Table31[[#This Row],[ECSP2 Scenario]]</f>
        <v xml:space="preserve"> // ECSP2/EXP/DIV/National Diversion</v>
      </c>
    </row>
    <row r="113" spans="1:16" ht="244.8" hidden="1" x14ac:dyDescent="0.3">
      <c r="A113" s="18" t="s">
        <v>291</v>
      </c>
      <c r="B113" s="20" t="str">
        <f>IF(ISBLANK(A113),"",VLOOKUP(Table31[[#This Row],[AES Scenario]],Table13[],12,TRUE))</f>
        <v>E-EXP-EFT</v>
      </c>
      <c r="C113" s="20" t="s">
        <v>26</v>
      </c>
      <c r="D113" s="20" t="str">
        <f>IF(ISBLANK(C113),"",VLOOKUP(Table31[[#This Row],[ECSP2 Scenario]],Table1[],12))</f>
        <v>E-EXP-CFL</v>
      </c>
      <c r="E113" s="24">
        <v>2</v>
      </c>
      <c r="F113" s="24">
        <v>2</v>
      </c>
      <c r="G113" s="64">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2</v>
      </c>
      <c r="H113" s="58">
        <v>2</v>
      </c>
      <c r="I113" s="65">
        <v>2</v>
      </c>
      <c r="J113" s="20" t="s">
        <v>292</v>
      </c>
      <c r="K113" s="20"/>
      <c r="L113" s="20" t="s">
        <v>293</v>
      </c>
      <c r="M113" s="20"/>
      <c r="N113" s="20" t="s">
        <v>294</v>
      </c>
      <c r="O113" s="15" t="s">
        <v>295</v>
      </c>
      <c r="P113" s="16" t="str">
        <f>Table31[[#This Row],[AES Scenario]]&amp;" // "&amp;Table31[[#This Row],[ECSP2 Scenario]]</f>
        <v>AES/EXP/EFT/E-EXP-EFT-A-004 Departure notifies Office of Exit for non appropriate Office of Destination – Release for Exit by alternative evidence // ECSP2/EXP/CFL/Core flow</v>
      </c>
    </row>
    <row r="114" spans="1:16" ht="259.2" hidden="1" x14ac:dyDescent="0.3">
      <c r="A114" s="18" t="s">
        <v>296</v>
      </c>
      <c r="B114" s="20" t="str">
        <f>IF(ISBLANK(A114),"",VLOOKUP(Table31[[#This Row],[AES Scenario]],Table13[],12,TRUE))</f>
        <v>E-EXP-EFT</v>
      </c>
      <c r="C114" s="20" t="s">
        <v>26</v>
      </c>
      <c r="D114" s="20"/>
      <c r="E114" s="24">
        <v>2</v>
      </c>
      <c r="F114" s="24">
        <v>2</v>
      </c>
      <c r="G114" s="64">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2</v>
      </c>
      <c r="H114" s="58">
        <v>2</v>
      </c>
      <c r="I114" s="65">
        <v>2</v>
      </c>
      <c r="J114" s="20" t="s">
        <v>297</v>
      </c>
      <c r="K114" s="20"/>
      <c r="L114" s="20" t="s">
        <v>190</v>
      </c>
      <c r="M114" s="20"/>
      <c r="N114" s="20" t="s">
        <v>298</v>
      </c>
      <c r="O114" s="15" t="s">
        <v>299</v>
      </c>
      <c r="P114" s="16" t="str">
        <f>Table31[[#This Row],[AES Scenario]]&amp;" // "&amp;Table31[[#This Row],[ECSP2 Scenario]]</f>
        <v>AES/EXP/EFT/E-EXP-EFT-A-005 Departure notifies Office of Exit for non appropriate Office of Destination – Invalidation  due to lack of or insufficient alternative evidence // ECSP2/EXP/CFL/Core flow</v>
      </c>
    </row>
    <row r="115" spans="1:16" ht="244.8" hidden="1" x14ac:dyDescent="0.3">
      <c r="A115" s="18" t="s">
        <v>300</v>
      </c>
      <c r="B115" s="20" t="str">
        <f>IF(ISBLANK(A115),"",VLOOKUP(Table31[[#This Row],[AES Scenario]],Table13[],12,TRUE))</f>
        <v>E-EXP-EFT</v>
      </c>
      <c r="C115" s="20" t="s">
        <v>26</v>
      </c>
      <c r="D115" s="20" t="str">
        <f>IF(ISBLANK(C115),"",VLOOKUP(Table31[[#This Row],[ECSP2 Scenario]],Table1[],12))</f>
        <v>E-EXP-CFL</v>
      </c>
      <c r="E115" s="24">
        <v>2</v>
      </c>
      <c r="F115" s="24">
        <v>2</v>
      </c>
      <c r="G115" s="64">
        <v>2</v>
      </c>
      <c r="H115" s="58">
        <v>2</v>
      </c>
      <c r="I115" s="65">
        <v>2</v>
      </c>
      <c r="J115" s="20" t="s">
        <v>301</v>
      </c>
      <c r="K115" s="20"/>
      <c r="L115" s="20" t="s">
        <v>302</v>
      </c>
      <c r="M115" s="20"/>
      <c r="N115" s="20" t="s">
        <v>294</v>
      </c>
      <c r="O115" s="15" t="s">
        <v>303</v>
      </c>
      <c r="P115" s="16" t="str">
        <f>Table31[[#This Row],[AES Scenario]]&amp;" // "&amp;Table31[[#This Row],[ECSP2 Scenario]]</f>
        <v>AES/EXP/EFT/E-EXP-EFT-A-008 Departure notifies Office of Exit of unsatisfactory destination control results - Release for Exit by alternative evidence // ECSP2/EXP/CFL/Core flow</v>
      </c>
    </row>
    <row r="116" spans="1:16" ht="244.8" hidden="1" x14ac:dyDescent="0.3">
      <c r="A116" s="18" t="s">
        <v>304</v>
      </c>
      <c r="B116" s="20" t="str">
        <f>IF(ISBLANK(A116),"",VLOOKUP(Table31[[#This Row],[AES Scenario]],Table13[],12,TRUE))</f>
        <v>E-EXP-EFT</v>
      </c>
      <c r="C116" s="20" t="s">
        <v>26</v>
      </c>
      <c r="D116" s="20" t="str">
        <f>IF(ISBLANK(C116),"",VLOOKUP(Table31[[#This Row],[ECSP2 Scenario]],Table1[],12))</f>
        <v>E-EXP-CFL</v>
      </c>
      <c r="E116" s="24">
        <v>2</v>
      </c>
      <c r="F116" s="24">
        <v>2</v>
      </c>
      <c r="G116" s="64">
        <v>2</v>
      </c>
      <c r="H116" s="58">
        <v>2</v>
      </c>
      <c r="I116" s="65">
        <v>2</v>
      </c>
      <c r="J116" s="20" t="s">
        <v>305</v>
      </c>
      <c r="K116" s="20"/>
      <c r="L116" s="20" t="s">
        <v>190</v>
      </c>
      <c r="M116" s="20"/>
      <c r="N116" s="20" t="s">
        <v>294</v>
      </c>
      <c r="O116" s="15" t="s">
        <v>306</v>
      </c>
      <c r="P116" s="16" t="str">
        <f>Table31[[#This Row],[AES Scenario]]&amp;" // "&amp;Table31[[#This Row],[ECSP2 Scenario]]</f>
        <v>AES/EXP/EFT/E-EXP-EFT-A-009 Departure notifies Office of Exit of unsatisfactory destination control results - Invalidation due to lack of or insufficient alternative evidence // ECSP2/EXP/CFL/Core flow</v>
      </c>
    </row>
    <row r="117" spans="1:16" ht="86.4" hidden="1" x14ac:dyDescent="0.3">
      <c r="A117" s="18" t="s">
        <v>31</v>
      </c>
      <c r="B117" s="20" t="str">
        <f>IF(ISBLANK(A117),"",VLOOKUP(Table31[[#This Row],[AES Scenario]],Table13[],12,TRUE))</f>
        <v>E-EXP-EXP</v>
      </c>
      <c r="C117" s="20" t="s">
        <v>307</v>
      </c>
      <c r="D117" s="20" t="str">
        <f>IF(ISBLANK(C117),"",VLOOKUP(Table31[[#This Row],[ECSP2 Scenario]],Table1[],12))</f>
        <v>E-EXP-EXP</v>
      </c>
      <c r="E117" s="22">
        <v>1</v>
      </c>
      <c r="F117" s="23">
        <v>3</v>
      </c>
      <c r="G117"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117" s="58">
        <v>2</v>
      </c>
      <c r="I117" s="59">
        <v>0</v>
      </c>
      <c r="J117" s="20" t="s">
        <v>46</v>
      </c>
      <c r="K117" s="20" t="s">
        <v>47</v>
      </c>
      <c r="L117" s="20" t="s">
        <v>48</v>
      </c>
      <c r="M117" s="20" t="s">
        <v>37</v>
      </c>
      <c r="N117" s="20" t="s">
        <v>49</v>
      </c>
      <c r="O117" s="15"/>
      <c r="P117" s="16" t="str">
        <f>Table31[[#This Row],[AES Scenario]]&amp;" // "&amp;Table31[[#This Row],[ECSP2 Scenario]]</f>
        <v>AES/EXP/EXP/E-EXP-EXP-A-001 Control at Export with release for Export (Standard declaration) // ECSP2/EXP/EXP/Second Release request accepted</v>
      </c>
    </row>
    <row r="118" spans="1:16" ht="28.8" hidden="1" x14ac:dyDescent="0.3">
      <c r="A118" s="18" t="s">
        <v>308</v>
      </c>
      <c r="B118" s="20" t="str">
        <f>IF(ISBLANK(A118),"",VLOOKUP(Table31[[#This Row],[AES Scenario]],Table13[],12,TRUE))</f>
        <v>E-EXS-INV</v>
      </c>
      <c r="C118" s="20" t="s">
        <v>239</v>
      </c>
      <c r="D118" s="20" t="str">
        <f>IF(ISBLANK(C118),"",VLOOKUP(Table31[[#This Row],[ECSP2 Scenario]],Table1[],12))</f>
        <v>E-EXS-EXT</v>
      </c>
      <c r="E118" s="22">
        <v>1</v>
      </c>
      <c r="F118" s="22">
        <v>1</v>
      </c>
      <c r="G118"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118" s="59">
        <v>0</v>
      </c>
      <c r="I118" s="59">
        <v>0</v>
      </c>
      <c r="J118" s="20" t="s">
        <v>228</v>
      </c>
      <c r="K118" s="20"/>
      <c r="L118" s="20"/>
      <c r="M118" s="20"/>
      <c r="N118" s="20"/>
      <c r="O118" s="15"/>
      <c r="P118" s="16" t="str">
        <f>Table31[[#This Row],[AES Scenario]]&amp;" // "&amp;Table31[[#This Row],[ECSP2 Scenario]]</f>
        <v>AES/EXS/LDG/E-EXS-LDG-E-001 Rejection of arrival notification // ECSP2/EXS/EXT/Presentation Invalid</v>
      </c>
    </row>
    <row r="119" spans="1:16" ht="28.8" hidden="1" x14ac:dyDescent="0.3">
      <c r="A119" s="18" t="s">
        <v>255</v>
      </c>
      <c r="B119" s="20" t="str">
        <f>IF(ISBLANK(A119),"",VLOOKUP(Table31[[#This Row],[AES Scenario]],Table13[],12,TRUE))</f>
        <v>E-EXS-EXT</v>
      </c>
      <c r="C119" s="20"/>
      <c r="D119" s="20" t="str">
        <f>IF(ISBLANK(C119),"",VLOOKUP(Table31[[#This Row],[ECSP2 Scenario]],Table1[],12))</f>
        <v/>
      </c>
      <c r="E119" s="22">
        <v>1</v>
      </c>
      <c r="F119" s="22">
        <v>1</v>
      </c>
      <c r="G119"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119" s="59">
        <v>0</v>
      </c>
      <c r="I119" s="59">
        <v>0</v>
      </c>
      <c r="J119" s="20" t="s">
        <v>228</v>
      </c>
      <c r="K119" s="20"/>
      <c r="L119" s="20"/>
      <c r="M119" s="20"/>
      <c r="N119" s="20"/>
      <c r="O119" s="15"/>
      <c r="P119" s="16" t="str">
        <f>Table31[[#This Row],[AES Scenario]]&amp;" // "&amp;Table31[[#This Row],[ECSP2 Scenario]]</f>
        <v xml:space="preserve">AES/EXS/EXT/E-EXS-EXT-E-003 Exit notification not received // </v>
      </c>
    </row>
    <row r="120" spans="1:16" ht="144" hidden="1" x14ac:dyDescent="0.3">
      <c r="A120" s="18" t="s">
        <v>309</v>
      </c>
      <c r="B120" s="20" t="str">
        <f>IF(ISBLANK(A120),"",VLOOKUP(Table31[[#This Row],[AES Scenario]],Table13[],12,TRUE))</f>
        <v>E-EXP-ENQ</v>
      </c>
      <c r="C120" s="20" t="s">
        <v>215</v>
      </c>
      <c r="D120" s="20" t="str">
        <f>IF(ISBLANK(C120),"",VLOOKUP(Table31[[#This Row],[ECSP2 Scenario]],Table1[],12))</f>
        <v>E-EXP-EXP</v>
      </c>
      <c r="E120" s="22">
        <v>1</v>
      </c>
      <c r="F120" s="24">
        <v>2</v>
      </c>
      <c r="G120"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120" s="58">
        <v>2</v>
      </c>
      <c r="I120" s="57">
        <v>1</v>
      </c>
      <c r="J120" s="20" t="s">
        <v>310</v>
      </c>
      <c r="K120" s="20"/>
      <c r="L120" s="20"/>
      <c r="M120" s="20"/>
      <c r="N120" s="20"/>
      <c r="O120" s="15"/>
      <c r="P120" s="16" t="str">
        <f>Table31[[#This Row],[AES Scenario]]&amp;" // "&amp;Table31[[#This Row],[ECSP2 Scenario]]</f>
        <v>AES/EXP/ENQ/E-EXP-ENQ-M-001 Expiry of time limit to receive exit results - Exit Results received after Enquiry Procedure // ECSP2/EXP/EXP/Manual Closure at Export based on alternative proof</v>
      </c>
    </row>
    <row r="121" spans="1:16" ht="187.2" hidden="1" x14ac:dyDescent="0.3">
      <c r="A121" s="18" t="s">
        <v>311</v>
      </c>
      <c r="B121" s="20" t="str">
        <f>IF(ISBLANK(A121),"",VLOOKUP(Table31[[#This Row],[AES Scenario]],Table13[],12,TRUE))</f>
        <v>E-EXP-ENQ</v>
      </c>
      <c r="C121" s="20" t="s">
        <v>215</v>
      </c>
      <c r="D121" s="20" t="str">
        <f>IF(ISBLANK(C121),"",VLOOKUP(Table31[[#This Row],[ECSP2 Scenario]],Table1[],12))</f>
        <v>E-EXP-EXP</v>
      </c>
      <c r="E121" s="22">
        <v>1</v>
      </c>
      <c r="F121" s="24">
        <v>2</v>
      </c>
      <c r="G121"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121" s="61">
        <v>3</v>
      </c>
      <c r="I121" s="59">
        <v>0</v>
      </c>
      <c r="J121" s="20" t="s">
        <v>312</v>
      </c>
      <c r="K121" s="20"/>
      <c r="L121" s="20" t="s">
        <v>313</v>
      </c>
      <c r="M121" s="20" t="s">
        <v>314</v>
      </c>
      <c r="N121" s="20" t="s">
        <v>315</v>
      </c>
      <c r="O121" s="15"/>
      <c r="P121" s="16" t="str">
        <f>Table31[[#This Row],[AES Scenario]]&amp;" // "&amp;Table31[[#This Row],[ECSP2 Scenario]]</f>
        <v>AES/EXP/ENQ/E-EXP-ENQ-A-001 Expiry of time limit to receive exit results – Confirmation of exit by Alternative Evidence (Enquiry information code: “Exited-Alternative Evidence”) // ECSP2/EXP/EXP/Manual Closure at Export based on alternative proof</v>
      </c>
    </row>
    <row r="122" spans="1:16" ht="100.8" hidden="1" x14ac:dyDescent="0.3">
      <c r="A122" s="18" t="s">
        <v>316</v>
      </c>
      <c r="B122" s="20" t="str">
        <f>IF(ISBLANK(A122),"",VLOOKUP(Table31[[#This Row],[AES Scenario]],Table13[],12,TRUE))</f>
        <v>E-EXP-ENQ</v>
      </c>
      <c r="C122" s="20" t="s">
        <v>221</v>
      </c>
      <c r="D122" s="20" t="str">
        <f>IF(ISBLANK(C122),"",VLOOKUP(Table31[[#This Row],[ECSP2 Scenario]],Table1[],12))</f>
        <v>E-EXP-EMS</v>
      </c>
      <c r="E122" s="22">
        <v>1</v>
      </c>
      <c r="F122" s="24">
        <v>2</v>
      </c>
      <c r="G122"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122" s="58">
        <v>2</v>
      </c>
      <c r="I122" s="59">
        <v>0</v>
      </c>
      <c r="J122" s="20" t="s">
        <v>317</v>
      </c>
      <c r="K122" s="20"/>
      <c r="L122" s="20"/>
      <c r="M122" s="20"/>
      <c r="N122" s="20" t="s">
        <v>315</v>
      </c>
      <c r="O122" s="15"/>
      <c r="P122" s="16" t="str">
        <f>Table31[[#This Row],[AES Scenario]]&amp;" // "&amp;Table31[[#This Row],[ECSP2 Scenario]]</f>
        <v>AES/EXP/ENQ/E-EXP-ENQ-E-001 Expiry of time limit to receive exit results – Invalid Enquiry information/Insufficient Alternative Evidence, if any // ECSP2/EXP/EMS/Status request/response</v>
      </c>
    </row>
    <row r="123" spans="1:16" ht="172.8" hidden="1" x14ac:dyDescent="0.3">
      <c r="A123" s="18" t="s">
        <v>318</v>
      </c>
      <c r="B123" s="20" t="str">
        <f>IF(ISBLANK(A123),"",VLOOKUP(Table31[[#This Row],[AES Scenario]],Table13[],12,TRUE))</f>
        <v>E-EXP-ENQ</v>
      </c>
      <c r="C123" s="20" t="s">
        <v>319</v>
      </c>
      <c r="D123" s="20" t="str">
        <f>IF(ISBLANK(C123),"",VLOOKUP(Table31[[#This Row],[ECSP2 Scenario]],Table1[],12))</f>
        <v>E-EXP-EMS</v>
      </c>
      <c r="E123" s="22">
        <v>1</v>
      </c>
      <c r="F123" s="24">
        <v>2</v>
      </c>
      <c r="G123" s="60">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3</v>
      </c>
      <c r="H123" s="61">
        <v>3</v>
      </c>
      <c r="I123" s="62">
        <v>4</v>
      </c>
      <c r="J123" s="20" t="s">
        <v>320</v>
      </c>
      <c r="K123" s="20"/>
      <c r="L123" s="20"/>
      <c r="M123" s="20"/>
      <c r="N123" s="20"/>
      <c r="O123" s="15"/>
      <c r="P123" s="16" t="str">
        <f>Table31[[#This Row],[AES Scenario]]&amp;" // "&amp;Table31[[#This Row],[ECSP2 Scenario]]</f>
        <v>AES/EXP/ENQ/E-EXP-ENQ-A-002 Expiry of timer to receive exit results - Invalidation after expiry of time limit to receive Alternative Evidence // ECSP2/EXP/EMS/Status request/response, ECSP2/EXP/INV/Cancellation initiated by the Customs Officer at Export</v>
      </c>
    </row>
    <row r="124" spans="1:16" ht="100.8" hidden="1" x14ac:dyDescent="0.3">
      <c r="A124" s="18" t="s">
        <v>321</v>
      </c>
      <c r="B124" s="20" t="str">
        <f>IF(ISBLANK(A124),"",VLOOKUP(Table31[[#This Row],[AES Scenario]],Table13[],12,TRUE))</f>
        <v>E-EXP-ENQ</v>
      </c>
      <c r="C124" s="20" t="s">
        <v>221</v>
      </c>
      <c r="D124" s="20" t="str">
        <f>IF(ISBLANK(C124),"",VLOOKUP(Table31[[#This Row],[ECSP2 Scenario]],Table1[],12))</f>
        <v>E-EXP-EMS</v>
      </c>
      <c r="E124" s="22">
        <v>1</v>
      </c>
      <c r="F124" s="24">
        <v>2</v>
      </c>
      <c r="G124"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124" s="58">
        <v>2</v>
      </c>
      <c r="I124" s="59">
        <v>0</v>
      </c>
      <c r="J124" s="20" t="s">
        <v>317</v>
      </c>
      <c r="K124" s="20"/>
      <c r="L124" s="20"/>
      <c r="M124" s="20"/>
      <c r="N124" s="20" t="s">
        <v>315</v>
      </c>
      <c r="O124" s="15"/>
      <c r="P124" s="16" t="str">
        <f>Table31[[#This Row],[AES Scenario]]&amp;" // "&amp;Table31[[#This Row],[ECSP2 Scenario]]</f>
        <v>AES/EXP/ENQ/E-EXP-ENQ-A-003 Expiry of time limit to receive exit results – Enquiry information code: “Expected to Exit” // ECSP2/EXP/EMS/Status request/response</v>
      </c>
    </row>
    <row r="125" spans="1:16" ht="100.8" hidden="1" x14ac:dyDescent="0.3">
      <c r="A125" s="18" t="s">
        <v>322</v>
      </c>
      <c r="B125" s="20" t="str">
        <f>IF(ISBLANK(A125),"",VLOOKUP(Table31[[#This Row],[AES Scenario]],Table13[],12,TRUE))</f>
        <v>E-EXP-ENQ</v>
      </c>
      <c r="C125" s="20" t="s">
        <v>221</v>
      </c>
      <c r="D125" s="20" t="str">
        <f>IF(ISBLANK(C125),"",VLOOKUP(Table31[[#This Row],[ECSP2 Scenario]],Table1[],12))</f>
        <v>E-EXP-EMS</v>
      </c>
      <c r="E125" s="22">
        <v>1</v>
      </c>
      <c r="F125" s="24">
        <v>2</v>
      </c>
      <c r="G125"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125" s="58">
        <v>2</v>
      </c>
      <c r="I125" s="59">
        <v>0</v>
      </c>
      <c r="J125" s="20" t="s">
        <v>317</v>
      </c>
      <c r="K125" s="20"/>
      <c r="L125" s="20"/>
      <c r="M125" s="20"/>
      <c r="N125" s="20" t="s">
        <v>315</v>
      </c>
      <c r="O125" s="15"/>
      <c r="P125" s="16" t="str">
        <f>Table31[[#This Row],[AES Scenario]]&amp;" // "&amp;Table31[[#This Row],[ECSP2 Scenario]]</f>
        <v>AES/EXP/ENQ/E-EXP-ENQ-A-004 Expiry of time limit to receive exit results – Enquiry information code: “Will not exit” // ECSP2/EXP/EMS/Status request/response</v>
      </c>
    </row>
    <row r="126" spans="1:16" ht="172.8" hidden="1" x14ac:dyDescent="0.3">
      <c r="A126" s="18" t="s">
        <v>323</v>
      </c>
      <c r="B126" s="20" t="str">
        <f>IF(ISBLANK(A126),"",VLOOKUP(Table31[[#This Row],[AES Scenario]],Table13[],12,TRUE))</f>
        <v>E-EXP-ENQ</v>
      </c>
      <c r="C126" s="20" t="s">
        <v>215</v>
      </c>
      <c r="D126" s="20" t="str">
        <f>IF(ISBLANK(C126),"",VLOOKUP(Table31[[#This Row],[ECSP2 Scenario]],Table1[],12))</f>
        <v>E-EXP-EXP</v>
      </c>
      <c r="E126" s="22">
        <v>1</v>
      </c>
      <c r="F126" s="24">
        <v>2</v>
      </c>
      <c r="G126"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126" s="58">
        <v>2</v>
      </c>
      <c r="I126" s="57">
        <v>1</v>
      </c>
      <c r="J126" s="20" t="s">
        <v>324</v>
      </c>
      <c r="K126" s="20"/>
      <c r="L126" s="20"/>
      <c r="M126" s="20"/>
      <c r="N126" s="20"/>
      <c r="O126" s="15"/>
      <c r="P126" s="16" t="str">
        <f>Table31[[#This Row],[AES Scenario]]&amp;" // "&amp;Table31[[#This Row],[ECSP2 Scenario]]</f>
        <v>AES/EXP/ENQ/E-EXP-ENQ-A-005 Expiry of time limit to receive exit results after international diversion occurred - Exit Results received after Enquiry Procedure // ECSP2/EXP/EXP/Manual Closure at Export based on alternative proof</v>
      </c>
    </row>
    <row r="127" spans="1:16" ht="144" hidden="1" x14ac:dyDescent="0.3">
      <c r="A127" s="18" t="s">
        <v>325</v>
      </c>
      <c r="B127" s="20" t="str">
        <f>IF(ISBLANK(A127),"",VLOOKUP(Table31[[#This Row],[AES Scenario]],Table13[],12,TRUE))</f>
        <v>E-EXP-ENQ</v>
      </c>
      <c r="C127" s="20" t="s">
        <v>215</v>
      </c>
      <c r="D127" s="20" t="str">
        <f>IF(ISBLANK(C127),"",VLOOKUP(Table31[[#This Row],[ECSP2 Scenario]],Table1[],12))</f>
        <v>E-EXP-EXP</v>
      </c>
      <c r="E127" s="22">
        <v>1</v>
      </c>
      <c r="F127" s="24">
        <v>2</v>
      </c>
      <c r="G127"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127" s="58">
        <v>2</v>
      </c>
      <c r="I127" s="57">
        <v>1</v>
      </c>
      <c r="J127" s="20" t="s">
        <v>310</v>
      </c>
      <c r="K127" s="20"/>
      <c r="L127" s="20"/>
      <c r="M127" s="20"/>
      <c r="N127" s="20"/>
      <c r="O127" s="15"/>
      <c r="P127" s="16" t="str">
        <f>Table31[[#This Row],[AES Scenario]]&amp;" // "&amp;Table31[[#This Row],[ECSP2 Scenario]]</f>
        <v>AES/EXP/ENQ/E-EXP-ENQ-A-006 Trader sends Enquiry Information on his/her own initiative (Enquiry information code: “Exited-Alternative Evidence” or “Exited-No Alternative Evidence”) - Exit Results received after Enquiry Procedure // ECSP2/EXP/EXP/Manual Closure at Export based on alternative proof</v>
      </c>
    </row>
    <row r="128" spans="1:16" ht="187.2" hidden="1" x14ac:dyDescent="0.3">
      <c r="A128" s="18" t="s">
        <v>326</v>
      </c>
      <c r="B128" s="20" t="str">
        <f>IF(ISBLANK(A128),"",VLOOKUP(Table31[[#This Row],[AES Scenario]],Table13[],12,TRUE))</f>
        <v>E-EXP-ENQ</v>
      </c>
      <c r="C128" s="20" t="s">
        <v>215</v>
      </c>
      <c r="D128" s="20" t="str">
        <f>IF(ISBLANK(C128),"",VLOOKUP(Table31[[#This Row],[ECSP2 Scenario]],Table1[],12))</f>
        <v>E-EXP-EXP</v>
      </c>
      <c r="E128" s="22">
        <v>1</v>
      </c>
      <c r="F128" s="24">
        <v>2</v>
      </c>
      <c r="G128"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128" s="61">
        <v>3</v>
      </c>
      <c r="I128" s="59">
        <v>0</v>
      </c>
      <c r="J128" s="20" t="s">
        <v>327</v>
      </c>
      <c r="K128" s="20"/>
      <c r="L128" s="20" t="s">
        <v>313</v>
      </c>
      <c r="M128" s="20" t="s">
        <v>314</v>
      </c>
      <c r="N128" s="20" t="s">
        <v>315</v>
      </c>
      <c r="O128" s="15"/>
      <c r="P128" s="16" t="str">
        <f>Table31[[#This Row],[AES Scenario]]&amp;" // "&amp;Table31[[#This Row],[ECSP2 Scenario]]</f>
        <v>AES/EXP/ENQ/E-EXP-ENQ-A-007 Trader sends Enquiry Information on his/her own initiative (Enquiry information code: “Exited-Alternative Evidence”) - Confirmation of exit by Alternative Evidence // ECSP2/EXP/EXP/Manual Closure at Export based on alternative proof</v>
      </c>
    </row>
    <row r="129" spans="1:16" ht="100.8" hidden="1" x14ac:dyDescent="0.3">
      <c r="A129" s="18" t="s">
        <v>328</v>
      </c>
      <c r="B129" s="20" t="str">
        <f>IF(ISBLANK(A129),"",VLOOKUP(Table31[[#This Row],[AES Scenario]],Table13[],12,TRUE))</f>
        <v>E-EXP-ENQ</v>
      </c>
      <c r="C129" s="20" t="s">
        <v>221</v>
      </c>
      <c r="D129" s="20" t="str">
        <f>IF(ISBLANK(C129),"",VLOOKUP(Table31[[#This Row],[ECSP2 Scenario]],Table1[],12))</f>
        <v>E-EXP-EMS</v>
      </c>
      <c r="E129" s="22">
        <v>1</v>
      </c>
      <c r="F129" s="24">
        <v>2</v>
      </c>
      <c r="G129"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129" s="58">
        <v>2</v>
      </c>
      <c r="I129" s="59">
        <v>0</v>
      </c>
      <c r="J129" s="20" t="s">
        <v>317</v>
      </c>
      <c r="K129" s="20"/>
      <c r="L129" s="20"/>
      <c r="M129" s="20"/>
      <c r="N129" s="20" t="s">
        <v>315</v>
      </c>
      <c r="O129" s="15"/>
      <c r="P129" s="16" t="str">
        <f>Table31[[#This Row],[AES Scenario]]&amp;" // "&amp;Table31[[#This Row],[ECSP2 Scenario]]</f>
        <v>AES/EXP/ENQ/E-EXP-ENQ-A-008 Trader sends Enquiry Information on his/her own initiative (Enquiry information code: “Exited-Alternative Evidence”) - Insufficient Alternative Evidence // ECSP2/EXP/EMS/Status request/response</v>
      </c>
    </row>
    <row r="130" spans="1:16" ht="100.8" hidden="1" x14ac:dyDescent="0.3">
      <c r="A130" s="18" t="s">
        <v>329</v>
      </c>
      <c r="B130" s="20" t="str">
        <f>IF(ISBLANK(A130),"",VLOOKUP(Table31[[#This Row],[AES Scenario]],Table13[],12,TRUE))</f>
        <v>E-EXP-ENQ</v>
      </c>
      <c r="C130" s="20" t="s">
        <v>221</v>
      </c>
      <c r="D130" s="20" t="str">
        <f>IF(ISBLANK(C130),"",VLOOKUP(Table31[[#This Row],[ECSP2 Scenario]],Table1[],12))</f>
        <v>E-EXP-EMS</v>
      </c>
      <c r="E130" s="22">
        <v>1</v>
      </c>
      <c r="F130" s="24">
        <v>2</v>
      </c>
      <c r="G130"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130" s="58">
        <v>2</v>
      </c>
      <c r="I130" s="59">
        <v>0</v>
      </c>
      <c r="J130" s="20" t="s">
        <v>317</v>
      </c>
      <c r="K130" s="20"/>
      <c r="L130" s="20"/>
      <c r="M130" s="20"/>
      <c r="N130" s="20" t="s">
        <v>315</v>
      </c>
      <c r="O130" s="15"/>
      <c r="P130" s="16" t="str">
        <f>Table31[[#This Row],[AES Scenario]]&amp;" // "&amp;Table31[[#This Row],[ECSP2 Scenario]]</f>
        <v>AES/EXP/ENQ/E-EXP-ENQ-A-009 Trader sends Enquiry Information on his/her own initiative (Enquiry information code: “Exited-No Alternative Evidence”) – No Release for Exit at the Customs Office of Exit // ECSP2/EXP/EMS/Status request/response</v>
      </c>
    </row>
    <row r="131" spans="1:16" ht="72" hidden="1" x14ac:dyDescent="0.3">
      <c r="A131" s="18" t="s">
        <v>330</v>
      </c>
      <c r="B131" s="20" t="str">
        <f>IF(ISBLANK(A131),"",VLOOKUP(Table31[[#This Row],[AES Scenario]],Table13[],12,TRUE))</f>
        <v>E-EXP-ENQ</v>
      </c>
      <c r="C131" s="20"/>
      <c r="D131" s="20" t="str">
        <f>IF(ISBLANK(C131),"",VLOOKUP(Table31[[#This Row],[ECSP2 Scenario]],Table1[],12))</f>
        <v/>
      </c>
      <c r="E131" s="22">
        <v>1</v>
      </c>
      <c r="F131" s="24">
        <v>2</v>
      </c>
      <c r="G131"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131" s="59">
        <v>0</v>
      </c>
      <c r="I131" s="59">
        <v>0</v>
      </c>
      <c r="J131" s="20" t="s">
        <v>121</v>
      </c>
      <c r="K131" s="20"/>
      <c r="L131" s="20"/>
      <c r="M131" s="20" t="s">
        <v>121</v>
      </c>
      <c r="N131" s="20" t="s">
        <v>315</v>
      </c>
      <c r="O131" s="15"/>
      <c r="P131" s="16" t="str">
        <f>Table31[[#This Row],[AES Scenario]]&amp;" // "&amp;Table31[[#This Row],[ECSP2 Scenario]]</f>
        <v xml:space="preserve">AES/EXP/ENQ/E-EXP-ENQ-E-002 Trader sends Enquiry Information on his/her own initiative (Enquiry information code: “Exited-Alternative Evidence” or “Exited-No Alternative Evidence”) - Invalid Enquiry Information // </v>
      </c>
    </row>
    <row r="132" spans="1:16" ht="100.8" hidden="1" x14ac:dyDescent="0.3">
      <c r="A132" s="18"/>
      <c r="B132" s="20" t="str">
        <f>IF(ISBLANK(A132),"",VLOOKUP(Table31[[#This Row],[AES Scenario]],Table13[],12,TRUE))</f>
        <v/>
      </c>
      <c r="C132" s="20" t="s">
        <v>331</v>
      </c>
      <c r="D132" s="20" t="str">
        <f>IF(ISBLANK(C132),"",VLOOKUP(Table31[[#This Row],[ECSP2 Scenario]],Table1[],12))</f>
        <v>E-EXP-ENQ</v>
      </c>
      <c r="E132" s="24">
        <v>2</v>
      </c>
      <c r="F132" s="23">
        <v>3</v>
      </c>
      <c r="G132" s="64">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2</v>
      </c>
      <c r="H132" s="65">
        <v>5</v>
      </c>
      <c r="I132" s="59">
        <v>0</v>
      </c>
      <c r="J132" s="20" t="s">
        <v>332</v>
      </c>
      <c r="K132" s="20"/>
      <c r="L132" s="20"/>
      <c r="M132" s="20" t="s">
        <v>333</v>
      </c>
      <c r="N132" s="20"/>
      <c r="O132" s="15" t="s">
        <v>334</v>
      </c>
      <c r="P132" s="16" t="str">
        <f>Table31[[#This Row],[AES Scenario]]&amp;" // "&amp;Table31[[#This Row],[ECSP2 Scenario]]</f>
        <v xml:space="preserve"> // ECSP2/EXP/ENQ/Follow-Up with exit resumed</v>
      </c>
    </row>
    <row r="133" spans="1:16" ht="100.8" hidden="1" x14ac:dyDescent="0.3">
      <c r="A133" s="101"/>
      <c r="B133" s="21" t="str">
        <f>IF(ISBLANK(A133),"",VLOOKUP(Table31[[#This Row],[AES Scenario]],Table13[],12,TRUE))</f>
        <v/>
      </c>
      <c r="C133" s="21" t="s">
        <v>335</v>
      </c>
      <c r="D133" s="21" t="str">
        <f>IF(ISBLANK(C133),"",VLOOKUP(Table31[[#This Row],[ECSP2 Scenario]],Table1[],12))</f>
        <v>E-EXP-ENQ</v>
      </c>
      <c r="E133" s="99">
        <v>2</v>
      </c>
      <c r="F133" s="102">
        <v>3</v>
      </c>
      <c r="G133" s="103">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2</v>
      </c>
      <c r="H133" s="104">
        <v>5</v>
      </c>
      <c r="I133" s="67">
        <v>0</v>
      </c>
      <c r="J133" s="21" t="s">
        <v>332</v>
      </c>
      <c r="K133" s="21"/>
      <c r="L133" s="21"/>
      <c r="M133" s="21" t="s">
        <v>333</v>
      </c>
      <c r="N133" s="21"/>
      <c r="O133" s="52" t="s">
        <v>336</v>
      </c>
      <c r="P133" s="17" t="str">
        <f>Table31[[#This Row],[AES Scenario]]&amp;" // "&amp;Table31[[#This Row],[ECSP2 Scenario]]</f>
        <v xml:space="preserve"> // ECSP2/EXP/ENQ/Follow-Up with negative response</v>
      </c>
    </row>
  </sheetData>
  <dataValidations count="2">
    <dataValidation type="list" allowBlank="1" showInputMessage="1" showErrorMessage="1" sqref="H2:H133" xr:uid="{D44BB556-CDFF-4572-9981-9EE3143DAE88}">
      <formula1>"0,1,2,3,4,5,6,7"</formula1>
    </dataValidation>
    <dataValidation type="list" allowBlank="1" showInputMessage="1" showErrorMessage="1" sqref="I2:I133" xr:uid="{BDE8036B-3291-4595-A94C-85C452F74DE9}">
      <formula1>"0,1,2,3,4"</formula1>
    </dataValidation>
  </dataValidations>
  <pageMargins left="0.7" right="0.7" top="0.75" bottom="0.75" header="0.3" footer="0.3"/>
  <pageSetup orientation="landscape" r:id="rId1"/>
  <legacyDrawing r:id="rId2"/>
  <tableParts count="1">
    <tablePart r:id="rId3"/>
  </tableParts>
  <extLst>
    <ext xmlns:x14="http://schemas.microsoft.com/office/spreadsheetml/2009/9/main" uri="{CCE6A557-97BC-4b89-ADB6-D9C93CAAB3DF}">
      <x14:dataValidations xmlns:xm="http://schemas.microsoft.com/office/excel/2006/main" count="4">
        <x14:dataValidation type="list" allowBlank="1" showInputMessage="1" showErrorMessage="1" xr:uid="{712B2E03-3D08-4393-8289-23AFD2422AF6}">
          <x14:formula1>
            <xm:f>ECSP2!$A$2:$A$420</xm:f>
          </x14:formula1>
          <xm:sqref>C2:C75 C132:C133 C77:C119</xm:sqref>
        </x14:dataValidation>
        <x14:dataValidation type="list" allowBlank="1" showInputMessage="1" showErrorMessage="1" xr:uid="{8DC31DB2-581A-4615-A982-472EF05FB343}">
          <x14:formula1>
            <xm:f>GAI!$A$2:$A$25</xm:f>
          </x14:formula1>
          <xm:sqref>F2:F133</xm:sqref>
        </x14:dataValidation>
        <x14:dataValidation type="list" allowBlank="1" showInputMessage="1" showErrorMessage="1" xr:uid="{04DF01FC-5663-440A-894A-9159CD8BA4BE}">
          <x14:formula1>
            <xm:f>TAO!$A$2:$A$4</xm:f>
          </x14:formula1>
          <xm:sqref>E2:E133</xm:sqref>
        </x14:dataValidation>
        <x14:dataValidation type="list" allowBlank="1" showInputMessage="1" showErrorMessage="1" xr:uid="{B13F87DD-67ED-423C-BC87-1DFA994303C4}">
          <x14:formula1>
            <xm:f>AES!$A$2:$A$1218</xm:f>
          </x14:formula1>
          <xm:sqref>A2:A6 A8:A133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B865F-A078-4F22-B2E8-18CBE0CB5AD4}">
  <sheetPr codeName="Sheet1"/>
  <dimension ref="A1:M42"/>
  <sheetViews>
    <sheetView topLeftCell="A24" workbookViewId="0">
      <selection activeCell="J24" sqref="J24"/>
    </sheetView>
  </sheetViews>
  <sheetFormatPr defaultRowHeight="14.4" x14ac:dyDescent="0.3"/>
  <cols>
    <col min="1" max="1" width="98" bestFit="1" customWidth="1"/>
    <col min="4" max="4" width="24" bestFit="1" customWidth="1"/>
    <col min="5" max="5" width="11.44140625" customWidth="1"/>
    <col min="6" max="6" width="14" customWidth="1"/>
    <col min="7" max="7" width="54.33203125" customWidth="1"/>
    <col min="8" max="8" width="19.44140625" customWidth="1"/>
    <col min="9" max="9" width="9.6640625" customWidth="1"/>
    <col min="10" max="10" width="66.109375" customWidth="1"/>
    <col min="11" max="12" width="44.88671875" customWidth="1"/>
    <col min="13" max="13" width="57" bestFit="1" customWidth="1"/>
  </cols>
  <sheetData>
    <row r="1" spans="1:13" x14ac:dyDescent="0.3">
      <c r="A1" s="4" t="s">
        <v>337</v>
      </c>
      <c r="B1" s="7" t="s">
        <v>338</v>
      </c>
      <c r="C1" s="1" t="s">
        <v>339</v>
      </c>
      <c r="D1" s="1" t="s">
        <v>340</v>
      </c>
      <c r="E1" s="1" t="s">
        <v>341</v>
      </c>
      <c r="F1" s="1" t="s">
        <v>342</v>
      </c>
      <c r="G1" s="1" t="s">
        <v>343</v>
      </c>
      <c r="H1" s="1" t="s">
        <v>344</v>
      </c>
      <c r="I1" s="1" t="s">
        <v>345</v>
      </c>
      <c r="J1" s="1" t="s">
        <v>346</v>
      </c>
      <c r="K1" s="4" t="s">
        <v>347</v>
      </c>
      <c r="L1" s="4" t="s">
        <v>348</v>
      </c>
      <c r="M1" s="4" t="s">
        <v>349</v>
      </c>
    </row>
    <row r="2" spans="1:13" x14ac:dyDescent="0.3">
      <c r="A2" s="6" t="str">
        <f t="shared" ref="A2:A42" si="0">B2&amp;"/"&amp;E2&amp;"/"&amp;H2&amp;"/"&amp;J2</f>
        <v>ECSP2/EXP/CFL/Core flow</v>
      </c>
      <c r="B2" s="8" t="s">
        <v>350</v>
      </c>
      <c r="C2" s="2" t="s">
        <v>351</v>
      </c>
      <c r="D2" s="2" t="s">
        <v>352</v>
      </c>
      <c r="E2" s="5" t="s">
        <v>353</v>
      </c>
      <c r="F2" s="2" t="s">
        <v>354</v>
      </c>
      <c r="G2" s="2" t="s">
        <v>355</v>
      </c>
      <c r="H2" s="5" t="s">
        <v>356</v>
      </c>
      <c r="I2" s="2" t="s">
        <v>354</v>
      </c>
      <c r="J2" s="2" t="s">
        <v>355</v>
      </c>
      <c r="K2" s="6" t="e">
        <f t="shared" ref="K2:K42" ca="1" si="1">GetAcronym3(J2)</f>
        <v>#NAME?</v>
      </c>
      <c r="L2" s="6" t="str">
        <f>"E-"&amp;Table1[[#This Row],[L1 - Code]]&amp;"-"&amp;Table1[[#This Row],[L2 - Code]]</f>
        <v>E-EXP-CFL</v>
      </c>
      <c r="M2" t="str">
        <f>Table1[[#This Row],[L2 - Descr]]</f>
        <v>Core flow</v>
      </c>
    </row>
    <row r="3" spans="1:13" x14ac:dyDescent="0.3">
      <c r="A3" s="6" t="str">
        <f t="shared" si="0"/>
        <v>ECSP2/EXP/DIV/International Diversion Accepted</v>
      </c>
      <c r="B3" s="8" t="s">
        <v>350</v>
      </c>
      <c r="C3" s="2" t="s">
        <v>351</v>
      </c>
      <c r="D3" s="2" t="s">
        <v>352</v>
      </c>
      <c r="E3" s="5" t="s">
        <v>353</v>
      </c>
      <c r="F3" s="2" t="s">
        <v>357</v>
      </c>
      <c r="G3" s="2" t="s">
        <v>358</v>
      </c>
      <c r="H3" s="5" t="s">
        <v>359</v>
      </c>
      <c r="I3" s="2" t="s">
        <v>360</v>
      </c>
      <c r="J3" s="2" t="s">
        <v>361</v>
      </c>
      <c r="K3" s="6" t="e">
        <f t="shared" ca="1" si="1"/>
        <v>#NAME?</v>
      </c>
      <c r="L3" s="6" t="str">
        <f>"E-"&amp;Table1[[#This Row],[L1 - Code]]&amp;"-"&amp;Table1[[#This Row],[L2 - Code]]</f>
        <v>E-EXP-DIV</v>
      </c>
      <c r="M3" t="str">
        <f>Table1[[#This Row],[L2 - Descr]]</f>
        <v>Diversions</v>
      </c>
    </row>
    <row r="4" spans="1:13" x14ac:dyDescent="0.3">
      <c r="A4" s="6" t="str">
        <f t="shared" si="0"/>
        <v>ECSP2/EXP/DIV/International Diversion Rejected</v>
      </c>
      <c r="B4" s="8" t="s">
        <v>350</v>
      </c>
      <c r="C4" s="2" t="s">
        <v>351</v>
      </c>
      <c r="D4" s="2" t="s">
        <v>352</v>
      </c>
      <c r="E4" s="5" t="s">
        <v>353</v>
      </c>
      <c r="F4" s="2" t="s">
        <v>357</v>
      </c>
      <c r="G4" s="2" t="s">
        <v>358</v>
      </c>
      <c r="H4" s="5" t="s">
        <v>359</v>
      </c>
      <c r="I4" s="2" t="s">
        <v>362</v>
      </c>
      <c r="J4" s="2" t="s">
        <v>363</v>
      </c>
      <c r="K4" s="6" t="e">
        <f t="shared" ca="1" si="1"/>
        <v>#NAME?</v>
      </c>
      <c r="L4" s="6" t="str">
        <f>"E-"&amp;Table1[[#This Row],[L1 - Code]]&amp;"-"&amp;Table1[[#This Row],[L2 - Code]]</f>
        <v>E-EXP-DIV</v>
      </c>
      <c r="M4" t="str">
        <f>Table1[[#This Row],[L2 - Descr]]</f>
        <v>Diversions</v>
      </c>
    </row>
    <row r="5" spans="1:13" x14ac:dyDescent="0.3">
      <c r="A5" s="6" t="str">
        <f t="shared" si="0"/>
        <v>ECSP2/EXP/DIV/National Diversion</v>
      </c>
      <c r="B5" s="8" t="s">
        <v>350</v>
      </c>
      <c r="C5" s="2" t="s">
        <v>351</v>
      </c>
      <c r="D5" s="2" t="s">
        <v>352</v>
      </c>
      <c r="E5" s="5" t="s">
        <v>353</v>
      </c>
      <c r="F5" s="2" t="s">
        <v>357</v>
      </c>
      <c r="G5" s="2" t="s">
        <v>358</v>
      </c>
      <c r="H5" s="5" t="s">
        <v>359</v>
      </c>
      <c r="I5" s="2" t="s">
        <v>364</v>
      </c>
      <c r="J5" s="2" t="s">
        <v>365</v>
      </c>
      <c r="K5" s="6" t="e">
        <f t="shared" ca="1" si="1"/>
        <v>#NAME?</v>
      </c>
      <c r="L5" s="6" t="str">
        <f>"E-"&amp;Table1[[#This Row],[L1 - Code]]&amp;"-"&amp;Table1[[#This Row],[L2 - Code]]</f>
        <v>E-EXP-DIV</v>
      </c>
      <c r="M5" t="str">
        <f>Table1[[#This Row],[L2 - Descr]]</f>
        <v>Diversions</v>
      </c>
    </row>
    <row r="6" spans="1:13" x14ac:dyDescent="0.3">
      <c r="A6" s="6" t="str">
        <f t="shared" si="0"/>
        <v>ECSP2/EXP/EMS/AER missing</v>
      </c>
      <c r="B6" s="8" t="s">
        <v>350</v>
      </c>
      <c r="C6" s="2" t="s">
        <v>351</v>
      </c>
      <c r="D6" s="2" t="s">
        <v>352</v>
      </c>
      <c r="E6" s="5" t="s">
        <v>353</v>
      </c>
      <c r="F6" s="2" t="s">
        <v>366</v>
      </c>
      <c r="G6" s="2" t="s">
        <v>367</v>
      </c>
      <c r="H6" s="5" t="s">
        <v>368</v>
      </c>
      <c r="I6" s="2" t="s">
        <v>369</v>
      </c>
      <c r="J6" s="2" t="s">
        <v>370</v>
      </c>
      <c r="K6" s="6" t="e">
        <f t="shared" ca="1" si="1"/>
        <v>#NAME?</v>
      </c>
      <c r="L6" s="6" t="str">
        <f>"E-"&amp;Table1[[#This Row],[L1 - Code]]&amp;"-"&amp;Table1[[#This Row],[L2 - Code]]</f>
        <v>E-EXP-EMS</v>
      </c>
      <c r="M6" t="str">
        <f>Table1[[#This Row],[L2 - Descr]]</f>
        <v>Exceptions of message sequencing in the Common Domain</v>
      </c>
    </row>
    <row r="7" spans="1:13" x14ac:dyDescent="0.3">
      <c r="A7" s="6" t="str">
        <f t="shared" si="0"/>
        <v>ECSP2/EXP/EMS/Status request/response</v>
      </c>
      <c r="B7" s="8" t="s">
        <v>350</v>
      </c>
      <c r="C7" s="2" t="s">
        <v>351</v>
      </c>
      <c r="D7" s="2" t="s">
        <v>352</v>
      </c>
      <c r="E7" s="5" t="s">
        <v>353</v>
      </c>
      <c r="F7" s="2" t="s">
        <v>366</v>
      </c>
      <c r="G7" s="2" t="s">
        <v>367</v>
      </c>
      <c r="H7" s="5" t="s">
        <v>368</v>
      </c>
      <c r="I7" s="2" t="s">
        <v>371</v>
      </c>
      <c r="J7" s="2" t="s">
        <v>372</v>
      </c>
      <c r="K7" s="6" t="e">
        <f t="shared" ca="1" si="1"/>
        <v>#NAME?</v>
      </c>
      <c r="L7" s="6" t="str">
        <f>"E-"&amp;Table1[[#This Row],[L1 - Code]]&amp;"-"&amp;Table1[[#This Row],[L2 - Code]]</f>
        <v>E-EXP-EMS</v>
      </c>
      <c r="M7" t="str">
        <f>Table1[[#This Row],[L2 - Descr]]</f>
        <v>Exceptions of message sequencing in the Common Domain</v>
      </c>
    </row>
    <row r="8" spans="1:13" x14ac:dyDescent="0.3">
      <c r="A8" s="6" t="str">
        <f t="shared" si="0"/>
        <v>ECSP2/EXP/ENQ/Follow-Up with exit resumed</v>
      </c>
      <c r="B8" s="8" t="s">
        <v>350</v>
      </c>
      <c r="C8" s="2" t="s">
        <v>351</v>
      </c>
      <c r="D8" s="2" t="s">
        <v>352</v>
      </c>
      <c r="E8" s="5" t="s">
        <v>353</v>
      </c>
      <c r="F8" s="2" t="s">
        <v>373</v>
      </c>
      <c r="G8" s="2" t="s">
        <v>374</v>
      </c>
      <c r="H8" s="5" t="s">
        <v>375</v>
      </c>
      <c r="I8" s="2" t="s">
        <v>376</v>
      </c>
      <c r="J8" s="2" t="s">
        <v>377</v>
      </c>
      <c r="K8" s="6" t="e">
        <f t="shared" ca="1" si="1"/>
        <v>#NAME?</v>
      </c>
      <c r="L8" s="6" t="str">
        <f>"E-"&amp;Table1[[#This Row],[L1 - Code]]&amp;"-"&amp;Table1[[#This Row],[L2 - Code]]</f>
        <v>E-EXP-ENQ</v>
      </c>
      <c r="M8" t="s">
        <v>378</v>
      </c>
    </row>
    <row r="9" spans="1:13" x14ac:dyDescent="0.3">
      <c r="A9" s="6" t="str">
        <f t="shared" si="0"/>
        <v>ECSP2/EXP/ENQ/Follow-Up with negative response</v>
      </c>
      <c r="B9" s="8" t="s">
        <v>350</v>
      </c>
      <c r="C9" s="2" t="s">
        <v>351</v>
      </c>
      <c r="D9" s="2" t="s">
        <v>352</v>
      </c>
      <c r="E9" s="5" t="s">
        <v>353</v>
      </c>
      <c r="F9" s="2" t="s">
        <v>373</v>
      </c>
      <c r="G9" s="2" t="s">
        <v>374</v>
      </c>
      <c r="H9" s="5" t="s">
        <v>375</v>
      </c>
      <c r="I9" s="2" t="s">
        <v>379</v>
      </c>
      <c r="J9" s="2" t="s">
        <v>380</v>
      </c>
      <c r="K9" s="6" t="e">
        <f t="shared" ca="1" si="1"/>
        <v>#NAME?</v>
      </c>
      <c r="L9" s="6" t="str">
        <f>"E-"&amp;Table1[[#This Row],[L1 - Code]]&amp;"-"&amp;Table1[[#This Row],[L2 - Code]]</f>
        <v>E-EXP-ENQ</v>
      </c>
      <c r="M9" t="s">
        <v>378</v>
      </c>
    </row>
    <row r="10" spans="1:13" x14ac:dyDescent="0.3">
      <c r="A10" s="6" t="str">
        <f t="shared" si="0"/>
        <v>ECSP2/EXP/EXP/Control at Export with release for Export (Normal procedure)</v>
      </c>
      <c r="B10" s="8" t="s">
        <v>350</v>
      </c>
      <c r="C10" s="2" t="s">
        <v>351</v>
      </c>
      <c r="D10" s="2" t="s">
        <v>352</v>
      </c>
      <c r="E10" s="5" t="s">
        <v>353</v>
      </c>
      <c r="F10" s="2" t="s">
        <v>381</v>
      </c>
      <c r="G10" s="2" t="s">
        <v>382</v>
      </c>
      <c r="H10" s="5" t="s">
        <v>353</v>
      </c>
      <c r="I10" s="3" t="s">
        <v>383</v>
      </c>
      <c r="J10" s="3" t="s">
        <v>384</v>
      </c>
      <c r="K10" s="6" t="e">
        <f t="shared" ca="1" si="1"/>
        <v>#NAME?</v>
      </c>
      <c r="L10" s="6" t="str">
        <f>"E-"&amp;Table1[[#This Row],[L1 - Code]]&amp;"-"&amp;Table1[[#This Row],[L2 - Code]]</f>
        <v>E-EXP-EXP</v>
      </c>
      <c r="M10" t="str">
        <f>Table1[[#This Row],[L2 - Descr]]</f>
        <v>Export specific scenarios</v>
      </c>
    </row>
    <row r="11" spans="1:13" x14ac:dyDescent="0.3">
      <c r="A11" s="6" t="str">
        <f t="shared" si="0"/>
        <v>ECSP2/EXP/EXP/Control at Export with release for Export (Simplified procedure)</v>
      </c>
      <c r="B11" s="8" t="s">
        <v>350</v>
      </c>
      <c r="C11" s="2" t="s">
        <v>351</v>
      </c>
      <c r="D11" s="2" t="s">
        <v>352</v>
      </c>
      <c r="E11" s="5" t="s">
        <v>353</v>
      </c>
      <c r="F11" s="2" t="s">
        <v>381</v>
      </c>
      <c r="G11" s="2" t="s">
        <v>382</v>
      </c>
      <c r="H11" s="5" t="s">
        <v>353</v>
      </c>
      <c r="I11" s="3" t="s">
        <v>385</v>
      </c>
      <c r="J11" s="3" t="s">
        <v>386</v>
      </c>
      <c r="K11" s="6" t="e">
        <f t="shared" ca="1" si="1"/>
        <v>#NAME?</v>
      </c>
      <c r="L11" s="6" t="str">
        <f>"E-"&amp;Table1[[#This Row],[L1 - Code]]&amp;"-"&amp;Table1[[#This Row],[L2 - Code]]</f>
        <v>E-EXP-EXP</v>
      </c>
      <c r="M11" t="str">
        <f>Table1[[#This Row],[L2 - Descr]]</f>
        <v>Export specific scenarios</v>
      </c>
    </row>
    <row r="12" spans="1:13" x14ac:dyDescent="0.3">
      <c r="A12" s="6" t="str">
        <f t="shared" si="0"/>
        <v>ECSP2/EXP/EXP/Control at Export with release for Export refused (Normal procedure)</v>
      </c>
      <c r="B12" s="8" t="s">
        <v>350</v>
      </c>
      <c r="C12" s="2" t="s">
        <v>351</v>
      </c>
      <c r="D12" s="2" t="s">
        <v>352</v>
      </c>
      <c r="E12" s="5" t="s">
        <v>353</v>
      </c>
      <c r="F12" s="2" t="s">
        <v>381</v>
      </c>
      <c r="G12" s="2" t="s">
        <v>382</v>
      </c>
      <c r="H12" s="5" t="s">
        <v>353</v>
      </c>
      <c r="I12" s="3" t="s">
        <v>387</v>
      </c>
      <c r="J12" s="3" t="s">
        <v>388</v>
      </c>
      <c r="K12" s="6" t="e">
        <f t="shared" ca="1" si="1"/>
        <v>#NAME?</v>
      </c>
      <c r="L12" s="6" t="str">
        <f>"E-"&amp;Table1[[#This Row],[L1 - Code]]&amp;"-"&amp;Table1[[#This Row],[L2 - Code]]</f>
        <v>E-EXP-EXP</v>
      </c>
      <c r="M12" t="str">
        <f>Table1[[#This Row],[L2 - Descr]]</f>
        <v>Export specific scenarios</v>
      </c>
    </row>
    <row r="13" spans="1:13" x14ac:dyDescent="0.3">
      <c r="A13" s="6" t="str">
        <f t="shared" si="0"/>
        <v>ECSP2/EXP/EXP/Control at Export with release for Export refused (Simplified procedure)</v>
      </c>
      <c r="B13" s="8" t="s">
        <v>350</v>
      </c>
      <c r="C13" s="2" t="s">
        <v>351</v>
      </c>
      <c r="D13" s="2" t="s">
        <v>352</v>
      </c>
      <c r="E13" s="5" t="s">
        <v>353</v>
      </c>
      <c r="F13" s="2" t="s">
        <v>381</v>
      </c>
      <c r="G13" s="2" t="s">
        <v>382</v>
      </c>
      <c r="H13" s="5" t="s">
        <v>353</v>
      </c>
      <c r="I13" s="3" t="s">
        <v>389</v>
      </c>
      <c r="J13" s="3" t="s">
        <v>390</v>
      </c>
      <c r="K13" s="6" t="e">
        <f t="shared" ca="1" si="1"/>
        <v>#NAME?</v>
      </c>
      <c r="L13" s="6" t="str">
        <f>"E-"&amp;Table1[[#This Row],[L1 - Code]]&amp;"-"&amp;Table1[[#This Row],[L2 - Code]]</f>
        <v>E-EXP-EXP</v>
      </c>
      <c r="M13" t="str">
        <f>Table1[[#This Row],[L2 - Descr]]</f>
        <v>Export specific scenarios</v>
      </c>
    </row>
    <row r="14" spans="1:13" x14ac:dyDescent="0.3">
      <c r="A14" s="6" t="str">
        <f t="shared" si="0"/>
        <v>ECSP2/EXP/EXP/Declaration amendment accepted</v>
      </c>
      <c r="B14" s="8" t="s">
        <v>350</v>
      </c>
      <c r="C14" s="2" t="s">
        <v>351</v>
      </c>
      <c r="D14" s="2" t="s">
        <v>352</v>
      </c>
      <c r="E14" s="5" t="s">
        <v>353</v>
      </c>
      <c r="F14" s="2" t="s">
        <v>381</v>
      </c>
      <c r="G14" s="2" t="s">
        <v>382</v>
      </c>
      <c r="H14" s="5" t="s">
        <v>353</v>
      </c>
      <c r="I14" s="3" t="s">
        <v>391</v>
      </c>
      <c r="J14" s="3" t="s">
        <v>392</v>
      </c>
      <c r="K14" s="6" t="e">
        <f t="shared" ca="1" si="1"/>
        <v>#NAME?</v>
      </c>
      <c r="L14" s="6" t="str">
        <f>"E-"&amp;Table1[[#This Row],[L1 - Code]]&amp;"-"&amp;Table1[[#This Row],[L2 - Code]]</f>
        <v>E-EXP-EXP</v>
      </c>
      <c r="M14" t="str">
        <f>Table1[[#This Row],[L2 - Descr]]</f>
        <v>Export specific scenarios</v>
      </c>
    </row>
    <row r="15" spans="1:13" x14ac:dyDescent="0.3">
      <c r="A15" s="6" t="str">
        <f t="shared" si="0"/>
        <v>ECSP2/EXP/EXP/Declaration amendment rejected</v>
      </c>
      <c r="B15" s="8" t="s">
        <v>350</v>
      </c>
      <c r="C15" s="2" t="s">
        <v>351</v>
      </c>
      <c r="D15" s="2" t="s">
        <v>352</v>
      </c>
      <c r="E15" s="5" t="s">
        <v>353</v>
      </c>
      <c r="F15" s="2" t="s">
        <v>381</v>
      </c>
      <c r="G15" s="2" t="s">
        <v>382</v>
      </c>
      <c r="H15" s="5" t="s">
        <v>353</v>
      </c>
      <c r="I15" s="3" t="s">
        <v>393</v>
      </c>
      <c r="J15" s="3" t="s">
        <v>394</v>
      </c>
      <c r="K15" s="6" t="e">
        <f t="shared" ca="1" si="1"/>
        <v>#NAME?</v>
      </c>
      <c r="L15" s="6" t="str">
        <f>"E-"&amp;Table1[[#This Row],[L1 - Code]]&amp;"-"&amp;Table1[[#This Row],[L2 - Code]]</f>
        <v>E-EXP-EXP</v>
      </c>
      <c r="M15" t="str">
        <f>Table1[[#This Row],[L2 - Descr]]</f>
        <v>Export specific scenarios</v>
      </c>
    </row>
    <row r="16" spans="1:13" x14ac:dyDescent="0.3">
      <c r="A16" s="6" t="str">
        <f t="shared" si="0"/>
        <v>ECSP2/EXP/EXP/Manual Closure at Export based on alternative proof</v>
      </c>
      <c r="B16" s="8" t="s">
        <v>350</v>
      </c>
      <c r="C16" s="2" t="s">
        <v>351</v>
      </c>
      <c r="D16" s="2" t="s">
        <v>352</v>
      </c>
      <c r="E16" s="5" t="s">
        <v>353</v>
      </c>
      <c r="F16" s="2" t="s">
        <v>381</v>
      </c>
      <c r="G16" s="2" t="s">
        <v>382</v>
      </c>
      <c r="H16" s="5" t="s">
        <v>353</v>
      </c>
      <c r="I16" s="3" t="s">
        <v>395</v>
      </c>
      <c r="J16" s="3" t="s">
        <v>396</v>
      </c>
      <c r="K16" s="6" t="e">
        <f t="shared" ca="1" si="1"/>
        <v>#NAME?</v>
      </c>
      <c r="L16" s="6" t="str">
        <f>"E-"&amp;Table1[[#This Row],[L1 - Code]]&amp;"-"&amp;Table1[[#This Row],[L2 - Code]]</f>
        <v>E-EXP-EXP</v>
      </c>
      <c r="M16" t="str">
        <f>Table1[[#This Row],[L2 - Descr]]</f>
        <v>Export specific scenarios</v>
      </c>
    </row>
    <row r="17" spans="1:13" x14ac:dyDescent="0.3">
      <c r="A17" s="6" t="str">
        <f t="shared" si="0"/>
        <v>ECSP2/EXP/EXP/Rejection of declaration</v>
      </c>
      <c r="B17" s="8" t="s">
        <v>350</v>
      </c>
      <c r="C17" s="2" t="s">
        <v>351</v>
      </c>
      <c r="D17" s="2" t="s">
        <v>352</v>
      </c>
      <c r="E17" s="5" t="s">
        <v>353</v>
      </c>
      <c r="F17" s="2" t="s">
        <v>381</v>
      </c>
      <c r="G17" s="2" t="s">
        <v>382</v>
      </c>
      <c r="H17" s="5" t="s">
        <v>353</v>
      </c>
      <c r="I17" s="3" t="s">
        <v>397</v>
      </c>
      <c r="J17" s="3" t="s">
        <v>398</v>
      </c>
      <c r="K17" s="6" t="e">
        <f t="shared" ca="1" si="1"/>
        <v>#NAME?</v>
      </c>
      <c r="L17" s="6" t="str">
        <f>"E-"&amp;Table1[[#This Row],[L1 - Code]]&amp;"-"&amp;Table1[[#This Row],[L2 - Code]]</f>
        <v>E-EXP-EXP</v>
      </c>
      <c r="M17" t="str">
        <f>Table1[[#This Row],[L2 - Descr]]</f>
        <v>Export specific scenarios</v>
      </c>
    </row>
    <row r="18" spans="1:13" x14ac:dyDescent="0.3">
      <c r="A18" s="6" t="str">
        <f t="shared" si="0"/>
        <v>ECSP2/EXP/EXP/Release request accepted and release for Export</v>
      </c>
      <c r="B18" s="8" t="s">
        <v>350</v>
      </c>
      <c r="C18" s="2" t="s">
        <v>351</v>
      </c>
      <c r="D18" s="2" t="s">
        <v>352</v>
      </c>
      <c r="E18" s="5" t="s">
        <v>353</v>
      </c>
      <c r="F18" s="2" t="s">
        <v>381</v>
      </c>
      <c r="G18" s="2" t="s">
        <v>382</v>
      </c>
      <c r="H18" s="5" t="s">
        <v>353</v>
      </c>
      <c r="I18" s="3" t="s">
        <v>399</v>
      </c>
      <c r="J18" s="3" t="s">
        <v>400</v>
      </c>
      <c r="K18" s="6" t="e">
        <f t="shared" ca="1" si="1"/>
        <v>#NAME?</v>
      </c>
      <c r="L18" s="6" t="str">
        <f>"E-"&amp;Table1[[#This Row],[L1 - Code]]&amp;"-"&amp;Table1[[#This Row],[L2 - Code]]</f>
        <v>E-EXP-EXP</v>
      </c>
      <c r="M18" t="str">
        <f>Table1[[#This Row],[L2 - Descr]]</f>
        <v>Export specific scenarios</v>
      </c>
    </row>
    <row r="19" spans="1:13" x14ac:dyDescent="0.3">
      <c r="A19" s="6" t="str">
        <f t="shared" si="0"/>
        <v>ECSP2/EXP/EXP/Second Release request accepted</v>
      </c>
      <c r="B19" s="8" t="s">
        <v>350</v>
      </c>
      <c r="C19" s="2" t="s">
        <v>351</v>
      </c>
      <c r="D19" s="2" t="s">
        <v>352</v>
      </c>
      <c r="E19" s="5" t="s">
        <v>353</v>
      </c>
      <c r="F19" s="2" t="s">
        <v>381</v>
      </c>
      <c r="G19" s="2" t="s">
        <v>382</v>
      </c>
      <c r="H19" s="5" t="s">
        <v>353</v>
      </c>
      <c r="I19" s="3" t="s">
        <v>401</v>
      </c>
      <c r="J19" s="3" t="s">
        <v>402</v>
      </c>
      <c r="K19" s="6" t="e">
        <f t="shared" ca="1" si="1"/>
        <v>#NAME?</v>
      </c>
      <c r="L19" s="6" t="str">
        <f>"E-"&amp;Table1[[#This Row],[L1 - Code]]&amp;"-"&amp;Table1[[#This Row],[L2 - Code]]</f>
        <v>E-EXP-EXP</v>
      </c>
      <c r="M19" t="str">
        <f>Table1[[#This Row],[L2 - Descr]]</f>
        <v>Export specific scenarios</v>
      </c>
    </row>
    <row r="20" spans="1:13" x14ac:dyDescent="0.3">
      <c r="A20" s="6" t="str">
        <f t="shared" si="0"/>
        <v>ECSP2/EXP/EXT/Control at Exit with release for Exit refused</v>
      </c>
      <c r="B20" s="8" t="s">
        <v>350</v>
      </c>
      <c r="C20" s="2" t="s">
        <v>351</v>
      </c>
      <c r="D20" s="2" t="s">
        <v>352</v>
      </c>
      <c r="E20" s="5" t="s">
        <v>353</v>
      </c>
      <c r="F20" s="2" t="s">
        <v>403</v>
      </c>
      <c r="G20" s="2" t="s">
        <v>404</v>
      </c>
      <c r="H20" s="5" t="s">
        <v>405</v>
      </c>
      <c r="I20" s="2" t="s">
        <v>406</v>
      </c>
      <c r="J20" s="2" t="s">
        <v>407</v>
      </c>
      <c r="K20" s="6" t="e">
        <f t="shared" ca="1" si="1"/>
        <v>#NAME?</v>
      </c>
      <c r="L20" s="6" t="str">
        <f>"E-"&amp;Table1[[#This Row],[L1 - Code]]&amp;"-"&amp;Table1[[#This Row],[L2 - Code]]</f>
        <v>E-EXP-EXT</v>
      </c>
      <c r="M20" t="str">
        <f>Table1[[#This Row],[L2 - Descr]]</f>
        <v>Exit specific scenarios</v>
      </c>
    </row>
    <row r="21" spans="1:13" x14ac:dyDescent="0.3">
      <c r="A21" s="6" t="str">
        <f t="shared" si="0"/>
        <v>ECSP2/EXP/EXT/Control at Exit with release for Exit</v>
      </c>
      <c r="B21" s="8" t="s">
        <v>350</v>
      </c>
      <c r="C21" s="2" t="s">
        <v>351</v>
      </c>
      <c r="D21" s="2" t="s">
        <v>352</v>
      </c>
      <c r="E21" s="5" t="s">
        <v>353</v>
      </c>
      <c r="F21" s="2" t="s">
        <v>403</v>
      </c>
      <c r="G21" s="2" t="s">
        <v>404</v>
      </c>
      <c r="H21" s="5" t="s">
        <v>405</v>
      </c>
      <c r="I21" s="2" t="s">
        <v>408</v>
      </c>
      <c r="J21" s="2" t="s">
        <v>409</v>
      </c>
      <c r="K21" s="6" t="e">
        <f t="shared" ca="1" si="1"/>
        <v>#NAME?</v>
      </c>
      <c r="L21" s="6" t="str">
        <f>"E-"&amp;Table1[[#This Row],[L1 - Code]]&amp;"-"&amp;Table1[[#This Row],[L2 - Code]]</f>
        <v>E-EXP-EXT</v>
      </c>
      <c r="M21" t="str">
        <f>Table1[[#This Row],[L2 - Descr]]</f>
        <v>Exit specific scenarios</v>
      </c>
    </row>
    <row r="22" spans="1:13" x14ac:dyDescent="0.3">
      <c r="A22" s="6" t="str">
        <f t="shared" si="0"/>
        <v>ECSP2/EXP/EXT/Exit after reception of multiple manifests</v>
      </c>
      <c r="B22" s="8" t="s">
        <v>350</v>
      </c>
      <c r="C22" s="2" t="s">
        <v>351</v>
      </c>
      <c r="D22" s="2" t="s">
        <v>352</v>
      </c>
      <c r="E22" s="5" t="s">
        <v>353</v>
      </c>
      <c r="F22" s="2" t="s">
        <v>403</v>
      </c>
      <c r="G22" s="2" t="s">
        <v>404</v>
      </c>
      <c r="H22" s="5" t="s">
        <v>405</v>
      </c>
      <c r="I22" s="2" t="s">
        <v>410</v>
      </c>
      <c r="J22" s="2" t="s">
        <v>411</v>
      </c>
      <c r="K22" s="6" t="e">
        <f t="shared" ca="1" si="1"/>
        <v>#NAME?</v>
      </c>
      <c r="L22" s="6" t="str">
        <f>"E-"&amp;Table1[[#This Row],[L1 - Code]]&amp;"-"&amp;Table1[[#This Row],[L2 - Code]]</f>
        <v>E-EXP-EXT</v>
      </c>
      <c r="M22" t="str">
        <f>Table1[[#This Row],[L2 - Descr]]</f>
        <v>Exit specific scenarios</v>
      </c>
    </row>
    <row r="23" spans="1:13" x14ac:dyDescent="0.3">
      <c r="A23" s="6" t="str">
        <f t="shared" si="0"/>
        <v>ECSP2/EXP/EXT/Exit after Storing</v>
      </c>
      <c r="B23" s="8" t="s">
        <v>350</v>
      </c>
      <c r="C23" s="2" t="s">
        <v>351</v>
      </c>
      <c r="D23" s="2" t="s">
        <v>352</v>
      </c>
      <c r="E23" s="5" t="s">
        <v>353</v>
      </c>
      <c r="F23" s="2" t="s">
        <v>403</v>
      </c>
      <c r="G23" s="2" t="s">
        <v>404</v>
      </c>
      <c r="H23" s="5" t="s">
        <v>405</v>
      </c>
      <c r="I23" s="2" t="s">
        <v>412</v>
      </c>
      <c r="J23" s="2" t="s">
        <v>413</v>
      </c>
      <c r="K23" s="6" t="e">
        <f t="shared" ca="1" si="1"/>
        <v>#NAME?</v>
      </c>
      <c r="L23" s="6" t="str">
        <f>"E-"&amp;Table1[[#This Row],[L1 - Code]]&amp;"-"&amp;Table1[[#This Row],[L2 - Code]]</f>
        <v>E-EXP-EXT</v>
      </c>
      <c r="M23" t="str">
        <f>Table1[[#This Row],[L2 - Descr]]</f>
        <v>Exit specific scenarios</v>
      </c>
    </row>
    <row r="24" spans="1:13" x14ac:dyDescent="0.3">
      <c r="A24" s="6" t="str">
        <f t="shared" si="0"/>
        <v>ECSP2/EXP/EXT/Rejection of arrival notification</v>
      </c>
      <c r="B24" s="8" t="s">
        <v>350</v>
      </c>
      <c r="C24" s="2" t="s">
        <v>351</v>
      </c>
      <c r="D24" s="2" t="s">
        <v>352</v>
      </c>
      <c r="E24" s="5" t="s">
        <v>353</v>
      </c>
      <c r="F24" s="2" t="s">
        <v>403</v>
      </c>
      <c r="G24" s="2" t="s">
        <v>404</v>
      </c>
      <c r="H24" s="5" t="s">
        <v>405</v>
      </c>
      <c r="I24" s="2" t="s">
        <v>414</v>
      </c>
      <c r="J24" s="2" t="s">
        <v>415</v>
      </c>
      <c r="K24" s="6" t="e">
        <f t="shared" ca="1" si="1"/>
        <v>#NAME?</v>
      </c>
      <c r="L24" s="6" t="str">
        <f>"E-"&amp;Table1[[#This Row],[L1 - Code]]&amp;"-"&amp;Table1[[#This Row],[L2 - Code]]</f>
        <v>E-EXP-EXT</v>
      </c>
      <c r="M24" t="str">
        <f>Table1[[#This Row],[L2 - Descr]]</f>
        <v>Exit specific scenarios</v>
      </c>
    </row>
    <row r="25" spans="1:13" x14ac:dyDescent="0.3">
      <c r="A25" s="6" t="str">
        <f t="shared" si="0"/>
        <v>ECSP2/EXP/EXT/Rejection of Manifest</v>
      </c>
      <c r="B25" s="8" t="s">
        <v>350</v>
      </c>
      <c r="C25" s="2" t="s">
        <v>351</v>
      </c>
      <c r="D25" s="2" t="s">
        <v>352</v>
      </c>
      <c r="E25" s="5" t="s">
        <v>353</v>
      </c>
      <c r="F25" s="2" t="s">
        <v>403</v>
      </c>
      <c r="G25" s="2" t="s">
        <v>404</v>
      </c>
      <c r="H25" s="5" t="s">
        <v>405</v>
      </c>
      <c r="I25" s="2" t="s">
        <v>416</v>
      </c>
      <c r="J25" s="2" t="s">
        <v>417</v>
      </c>
      <c r="K25" s="6" t="e">
        <f t="shared" ca="1" si="1"/>
        <v>#NAME?</v>
      </c>
      <c r="L25" s="6" t="str">
        <f>"E-"&amp;Table1[[#This Row],[L1 - Code]]&amp;"-"&amp;Table1[[#This Row],[L2 - Code]]</f>
        <v>E-EXP-EXT</v>
      </c>
      <c r="M25" t="str">
        <f>Table1[[#This Row],[L2 - Descr]]</f>
        <v>Exit specific scenarios</v>
      </c>
    </row>
    <row r="26" spans="1:13" x14ac:dyDescent="0.3">
      <c r="A26" s="6" t="str">
        <f t="shared" si="0"/>
        <v>ECSP2/EXP/INV/Cancellation by Trader before release of the movement for Export</v>
      </c>
      <c r="B26" s="8" t="s">
        <v>350</v>
      </c>
      <c r="C26" s="2" t="s">
        <v>351</v>
      </c>
      <c r="D26" s="2" t="s">
        <v>352</v>
      </c>
      <c r="E26" s="5" t="s">
        <v>353</v>
      </c>
      <c r="F26" s="2" t="s">
        <v>418</v>
      </c>
      <c r="G26" s="2" t="s">
        <v>419</v>
      </c>
      <c r="H26" s="5" t="s">
        <v>420</v>
      </c>
      <c r="I26" s="2" t="s">
        <v>421</v>
      </c>
      <c r="J26" s="2" t="s">
        <v>422</v>
      </c>
      <c r="K26" s="6" t="e">
        <f t="shared" ca="1" si="1"/>
        <v>#NAME?</v>
      </c>
      <c r="L26" s="6" t="str">
        <f>"E-"&amp;Table1[[#This Row],[L1 - Code]]&amp;"-"&amp;Table1[[#This Row],[L2 - Code]]</f>
        <v>E-EXP-INV</v>
      </c>
      <c r="M26" t="s">
        <v>423</v>
      </c>
    </row>
    <row r="27" spans="1:13" x14ac:dyDescent="0.3">
      <c r="A27" s="6" t="str">
        <f t="shared" si="0"/>
        <v>ECSP2/EXP/INV/Cancellation initiated by the Customs Officer at Export</v>
      </c>
      <c r="B27" s="8" t="s">
        <v>350</v>
      </c>
      <c r="C27" s="2" t="s">
        <v>351</v>
      </c>
      <c r="D27" s="2" t="s">
        <v>352</v>
      </c>
      <c r="E27" s="5" t="s">
        <v>353</v>
      </c>
      <c r="F27" s="2" t="s">
        <v>418</v>
      </c>
      <c r="G27" s="2" t="s">
        <v>419</v>
      </c>
      <c r="H27" s="5" t="s">
        <v>420</v>
      </c>
      <c r="I27" s="2" t="s">
        <v>424</v>
      </c>
      <c r="J27" s="2" t="s">
        <v>425</v>
      </c>
      <c r="K27" s="6" t="e">
        <f t="shared" ca="1" si="1"/>
        <v>#NAME?</v>
      </c>
      <c r="L27" s="6" t="str">
        <f>"E-"&amp;Table1[[#This Row],[L1 - Code]]&amp;"-"&amp;Table1[[#This Row],[L2 - Code]]</f>
        <v>E-EXP-INV</v>
      </c>
      <c r="M27" t="s">
        <v>423</v>
      </c>
    </row>
    <row r="28" spans="1:13" x14ac:dyDescent="0.3">
      <c r="A28" s="6" t="str">
        <f t="shared" si="0"/>
        <v>ECSP2/EXP/INV/Cancellation requested by Trader for a Released Movement</v>
      </c>
      <c r="B28" s="8" t="s">
        <v>350</v>
      </c>
      <c r="C28" s="2" t="s">
        <v>351</v>
      </c>
      <c r="D28" s="2" t="s">
        <v>352</v>
      </c>
      <c r="E28" s="5" t="s">
        <v>353</v>
      </c>
      <c r="F28" s="2" t="s">
        <v>418</v>
      </c>
      <c r="G28" s="2" t="s">
        <v>419</v>
      </c>
      <c r="H28" s="5" t="s">
        <v>420</v>
      </c>
      <c r="I28" s="2" t="s">
        <v>426</v>
      </c>
      <c r="J28" s="2" t="s">
        <v>427</v>
      </c>
      <c r="K28" s="6" t="e">
        <f t="shared" ca="1" si="1"/>
        <v>#NAME?</v>
      </c>
      <c r="L28" s="6" t="str">
        <f>"E-"&amp;Table1[[#This Row],[L1 - Code]]&amp;"-"&amp;Table1[[#This Row],[L2 - Code]]</f>
        <v>E-EXP-INV</v>
      </c>
      <c r="M28" t="s">
        <v>423</v>
      </c>
    </row>
    <row r="29" spans="1:13" x14ac:dyDescent="0.3">
      <c r="A29" s="6" t="str">
        <f t="shared" si="0"/>
        <v>ECSP2/EXP/INV/Cancellation requested by Trader Rejected</v>
      </c>
      <c r="B29" s="8" t="s">
        <v>350</v>
      </c>
      <c r="C29" s="2" t="s">
        <v>351</v>
      </c>
      <c r="D29" s="2" t="s">
        <v>352</v>
      </c>
      <c r="E29" s="5" t="s">
        <v>353</v>
      </c>
      <c r="F29" s="2" t="s">
        <v>418</v>
      </c>
      <c r="G29" s="2" t="s">
        <v>419</v>
      </c>
      <c r="H29" s="5" t="s">
        <v>420</v>
      </c>
      <c r="I29" s="2" t="s">
        <v>428</v>
      </c>
      <c r="J29" s="2" t="s">
        <v>429</v>
      </c>
      <c r="K29" s="6" t="e">
        <f t="shared" ca="1" si="1"/>
        <v>#NAME?</v>
      </c>
      <c r="L29" s="6" t="str">
        <f>"E-"&amp;Table1[[#This Row],[L1 - Code]]&amp;"-"&amp;Table1[[#This Row],[L2 - Code]]</f>
        <v>E-EXP-INV</v>
      </c>
      <c r="M29" t="s">
        <v>423</v>
      </c>
    </row>
    <row r="30" spans="1:13" x14ac:dyDescent="0.3">
      <c r="A30" s="6" t="str">
        <f t="shared" si="0"/>
        <v>ECSP2/EXP/QMI/Query Movement Information</v>
      </c>
      <c r="B30" s="8" t="s">
        <v>350</v>
      </c>
      <c r="C30" s="2" t="s">
        <v>351</v>
      </c>
      <c r="D30" s="2" t="s">
        <v>352</v>
      </c>
      <c r="E30" s="5" t="s">
        <v>353</v>
      </c>
      <c r="F30" s="2" t="s">
        <v>430</v>
      </c>
      <c r="G30" s="2" t="s">
        <v>431</v>
      </c>
      <c r="H30" s="5" t="s">
        <v>432</v>
      </c>
      <c r="I30" s="2" t="s">
        <v>430</v>
      </c>
      <c r="J30" s="2" t="s">
        <v>431</v>
      </c>
      <c r="K30" s="6" t="e">
        <f t="shared" ca="1" si="1"/>
        <v>#NAME?</v>
      </c>
      <c r="L30" s="6" t="str">
        <f>"E-"&amp;Table1[[#This Row],[L1 - Code]]&amp;"-"&amp;Table1[[#This Row],[L2 - Code]]</f>
        <v>E-EXP-QMI</v>
      </c>
      <c r="M30" t="str">
        <f>Table1[[#This Row],[L2 - Descr]]</f>
        <v>Query Movement Information</v>
      </c>
    </row>
    <row r="31" spans="1:13" x14ac:dyDescent="0.3">
      <c r="A31" s="6" t="str">
        <f t="shared" si="0"/>
        <v>ECSP2/EXS/CFL/Core Flow</v>
      </c>
      <c r="B31" s="8" t="s">
        <v>350</v>
      </c>
      <c r="C31" s="2" t="s">
        <v>433</v>
      </c>
      <c r="D31" s="2" t="s">
        <v>434</v>
      </c>
      <c r="E31" s="5" t="s">
        <v>435</v>
      </c>
      <c r="F31" s="2" t="s">
        <v>436</v>
      </c>
      <c r="G31" s="2" t="s">
        <v>437</v>
      </c>
      <c r="H31" s="5" t="s">
        <v>356</v>
      </c>
      <c r="I31" s="2" t="s">
        <v>436</v>
      </c>
      <c r="J31" s="2" t="s">
        <v>437</v>
      </c>
      <c r="K31" s="6" t="e">
        <f t="shared" ca="1" si="1"/>
        <v>#NAME?</v>
      </c>
      <c r="L31" s="6" t="str">
        <f>"E-"&amp;Table1[[#This Row],[L1 - Code]]&amp;"-"&amp;Table1[[#This Row],[L2 - Code]]</f>
        <v>E-EXS-CFL</v>
      </c>
      <c r="M31" t="str">
        <f>Table1[[#This Row],[L2 - Descr]]</f>
        <v>Core Flow</v>
      </c>
    </row>
    <row r="32" spans="1:13" x14ac:dyDescent="0.3">
      <c r="A32" s="6" t="str">
        <f t="shared" si="0"/>
        <v>ECSP2/EXS/DIV/Diversion Accepted</v>
      </c>
      <c r="B32" s="8" t="s">
        <v>350</v>
      </c>
      <c r="C32" s="2" t="s">
        <v>433</v>
      </c>
      <c r="D32" s="2" t="s">
        <v>434</v>
      </c>
      <c r="E32" s="5" t="s">
        <v>435</v>
      </c>
      <c r="F32" s="2" t="s">
        <v>438</v>
      </c>
      <c r="G32" s="2" t="s">
        <v>358</v>
      </c>
      <c r="H32" s="5" t="s">
        <v>359</v>
      </c>
      <c r="I32" s="2" t="s">
        <v>439</v>
      </c>
      <c r="J32" s="2" t="s">
        <v>440</v>
      </c>
      <c r="K32" s="6" t="e">
        <f t="shared" ca="1" si="1"/>
        <v>#NAME?</v>
      </c>
      <c r="L32" s="6" t="str">
        <f>"E-"&amp;Table1[[#This Row],[L1 - Code]]&amp;"-"&amp;Table1[[#This Row],[L2 - Code]]</f>
        <v>E-EXS-DIV</v>
      </c>
      <c r="M32" t="str">
        <f>Table1[[#This Row],[L2 - Descr]]</f>
        <v>Diversions</v>
      </c>
    </row>
    <row r="33" spans="1:13" x14ac:dyDescent="0.3">
      <c r="A33" s="6" t="str">
        <f t="shared" si="0"/>
        <v>ECSP2/EXS/DIV/Diversion Rejected</v>
      </c>
      <c r="B33" s="8" t="s">
        <v>350</v>
      </c>
      <c r="C33" s="2" t="s">
        <v>433</v>
      </c>
      <c r="D33" s="2" t="s">
        <v>434</v>
      </c>
      <c r="E33" s="5" t="s">
        <v>435</v>
      </c>
      <c r="F33" s="2" t="s">
        <v>438</v>
      </c>
      <c r="G33" s="2" t="s">
        <v>358</v>
      </c>
      <c r="H33" s="5" t="s">
        <v>359</v>
      </c>
      <c r="I33" s="2" t="s">
        <v>441</v>
      </c>
      <c r="J33" s="2" t="s">
        <v>442</v>
      </c>
      <c r="K33" s="6" t="e">
        <f t="shared" ca="1" si="1"/>
        <v>#NAME?</v>
      </c>
      <c r="L33" s="6" t="str">
        <f>"E-"&amp;Table1[[#This Row],[L1 - Code]]&amp;"-"&amp;Table1[[#This Row],[L2 - Code]]</f>
        <v>E-EXS-DIV</v>
      </c>
      <c r="M33" t="str">
        <f>Table1[[#This Row],[L2 - Descr]]</f>
        <v>Diversions</v>
      </c>
    </row>
    <row r="34" spans="1:13" x14ac:dyDescent="0.3">
      <c r="A34" s="6" t="str">
        <f t="shared" si="0"/>
        <v>ECSP2/EXS/EXT/Amendment Rejected</v>
      </c>
      <c r="B34" s="8" t="s">
        <v>350</v>
      </c>
      <c r="C34" s="2" t="s">
        <v>433</v>
      </c>
      <c r="D34" s="2" t="s">
        <v>434</v>
      </c>
      <c r="E34" s="5" t="s">
        <v>435</v>
      </c>
      <c r="F34" s="2" t="s">
        <v>443</v>
      </c>
      <c r="G34" s="2" t="s">
        <v>404</v>
      </c>
      <c r="H34" s="5" t="s">
        <v>405</v>
      </c>
      <c r="I34" s="2" t="s">
        <v>444</v>
      </c>
      <c r="J34" s="2" t="s">
        <v>445</v>
      </c>
      <c r="K34" s="6" t="e">
        <f t="shared" ca="1" si="1"/>
        <v>#NAME?</v>
      </c>
      <c r="L34" s="6" t="str">
        <f>"E-"&amp;Table1[[#This Row],[L1 - Code]]&amp;"-"&amp;Table1[[#This Row],[L2 - Code]]</f>
        <v>E-EXS-EXT</v>
      </c>
      <c r="M34" t="str">
        <f>Table1[[#This Row],[L2 - Descr]]</f>
        <v>Exit specific scenarios</v>
      </c>
    </row>
    <row r="35" spans="1:13" x14ac:dyDescent="0.3">
      <c r="A35" s="6" t="str">
        <f t="shared" si="0"/>
        <v>ECSP2/EXS/EXT/Control at Exit with release for Exit refused</v>
      </c>
      <c r="B35" s="8" t="s">
        <v>350</v>
      </c>
      <c r="C35" s="2" t="s">
        <v>433</v>
      </c>
      <c r="D35" s="2" t="s">
        <v>434</v>
      </c>
      <c r="E35" s="5" t="s">
        <v>435</v>
      </c>
      <c r="F35" s="2" t="s">
        <v>443</v>
      </c>
      <c r="G35" s="2" t="s">
        <v>404</v>
      </c>
      <c r="H35" s="5" t="s">
        <v>405</v>
      </c>
      <c r="I35" s="2" t="s">
        <v>446</v>
      </c>
      <c r="J35" s="2" t="s">
        <v>407</v>
      </c>
      <c r="K35" s="6" t="e">
        <f t="shared" ca="1" si="1"/>
        <v>#NAME?</v>
      </c>
      <c r="L35" s="6" t="str">
        <f>"E-"&amp;Table1[[#This Row],[L1 - Code]]&amp;"-"&amp;Table1[[#This Row],[L2 - Code]]</f>
        <v>E-EXS-EXT</v>
      </c>
      <c r="M35" t="str">
        <f>Table1[[#This Row],[L2 - Descr]]</f>
        <v>Exit specific scenarios</v>
      </c>
    </row>
    <row r="36" spans="1:13" x14ac:dyDescent="0.3">
      <c r="A36" s="6" t="str">
        <f t="shared" si="0"/>
        <v>ECSP2/EXS/EXT/Control at Exit with release for Exit</v>
      </c>
      <c r="B36" s="8" t="s">
        <v>350</v>
      </c>
      <c r="C36" s="2" t="s">
        <v>433</v>
      </c>
      <c r="D36" s="2" t="s">
        <v>434</v>
      </c>
      <c r="E36" s="5" t="s">
        <v>435</v>
      </c>
      <c r="F36" s="2" t="s">
        <v>443</v>
      </c>
      <c r="G36" s="2" t="s">
        <v>404</v>
      </c>
      <c r="H36" s="5" t="s">
        <v>405</v>
      </c>
      <c r="I36" s="2" t="s">
        <v>447</v>
      </c>
      <c r="J36" s="2" t="s">
        <v>409</v>
      </c>
      <c r="K36" s="6" t="e">
        <f t="shared" ca="1" si="1"/>
        <v>#NAME?</v>
      </c>
      <c r="L36" s="6" t="str">
        <f>"E-"&amp;Table1[[#This Row],[L1 - Code]]&amp;"-"&amp;Table1[[#This Row],[L2 - Code]]</f>
        <v>E-EXS-EXT</v>
      </c>
      <c r="M36" t="str">
        <f>Table1[[#This Row],[L2 - Descr]]</f>
        <v>Exit specific scenarios</v>
      </c>
    </row>
    <row r="37" spans="1:13" x14ac:dyDescent="0.3">
      <c r="A37" s="6" t="str">
        <f t="shared" si="0"/>
        <v>ECSP2/EXS/EXT/Exit after reception of multiple manifests</v>
      </c>
      <c r="B37" s="8" t="s">
        <v>350</v>
      </c>
      <c r="C37" s="2" t="s">
        <v>433</v>
      </c>
      <c r="D37" s="2" t="s">
        <v>434</v>
      </c>
      <c r="E37" s="5" t="s">
        <v>435</v>
      </c>
      <c r="F37" s="2" t="s">
        <v>443</v>
      </c>
      <c r="G37" s="2" t="s">
        <v>404</v>
      </c>
      <c r="H37" s="5" t="s">
        <v>405</v>
      </c>
      <c r="I37" s="2" t="s">
        <v>448</v>
      </c>
      <c r="J37" s="2" t="s">
        <v>411</v>
      </c>
      <c r="K37" s="6" t="e">
        <f t="shared" ca="1" si="1"/>
        <v>#NAME?</v>
      </c>
      <c r="L37" s="6" t="str">
        <f>"E-"&amp;Table1[[#This Row],[L1 - Code]]&amp;"-"&amp;Table1[[#This Row],[L2 - Code]]</f>
        <v>E-EXS-EXT</v>
      </c>
      <c r="M37" t="str">
        <f>Table1[[#This Row],[L2 - Descr]]</f>
        <v>Exit specific scenarios</v>
      </c>
    </row>
    <row r="38" spans="1:13" x14ac:dyDescent="0.3">
      <c r="A38" s="6" t="str">
        <f t="shared" si="0"/>
        <v>ECSP2/EXS/EXT/Exit after Storing</v>
      </c>
      <c r="B38" s="8" t="s">
        <v>350</v>
      </c>
      <c r="C38" s="2" t="s">
        <v>433</v>
      </c>
      <c r="D38" s="2" t="s">
        <v>434</v>
      </c>
      <c r="E38" s="5" t="s">
        <v>435</v>
      </c>
      <c r="F38" s="2" t="s">
        <v>443</v>
      </c>
      <c r="G38" s="2" t="s">
        <v>404</v>
      </c>
      <c r="H38" s="5" t="s">
        <v>405</v>
      </c>
      <c r="I38" s="2" t="s">
        <v>449</v>
      </c>
      <c r="J38" s="2" t="s">
        <v>413</v>
      </c>
      <c r="K38" s="6" t="e">
        <f t="shared" ca="1" si="1"/>
        <v>#NAME?</v>
      </c>
      <c r="L38" s="6" t="str">
        <f>"E-"&amp;Table1[[#This Row],[L1 - Code]]&amp;"-"&amp;Table1[[#This Row],[L2 - Code]]</f>
        <v>E-EXS-EXT</v>
      </c>
      <c r="M38" t="str">
        <f>Table1[[#This Row],[L2 - Descr]]</f>
        <v>Exit specific scenarios</v>
      </c>
    </row>
    <row r="39" spans="1:13" x14ac:dyDescent="0.3">
      <c r="A39" s="6" t="str">
        <f t="shared" si="0"/>
        <v>ECSP2/EXS/EXT/EXS Amendment Accepted</v>
      </c>
      <c r="B39" s="8" t="s">
        <v>350</v>
      </c>
      <c r="C39" s="2" t="s">
        <v>433</v>
      </c>
      <c r="D39" s="2" t="s">
        <v>434</v>
      </c>
      <c r="E39" s="5" t="s">
        <v>435</v>
      </c>
      <c r="F39" s="2" t="s">
        <v>443</v>
      </c>
      <c r="G39" s="2" t="s">
        <v>404</v>
      </c>
      <c r="H39" s="5" t="s">
        <v>405</v>
      </c>
      <c r="I39" s="2" t="s">
        <v>450</v>
      </c>
      <c r="J39" s="2" t="s">
        <v>451</v>
      </c>
      <c r="K39" s="6" t="e">
        <f t="shared" ca="1" si="1"/>
        <v>#NAME?</v>
      </c>
      <c r="L39" s="6" t="str">
        <f>"E-"&amp;Table1[[#This Row],[L1 - Code]]&amp;"-"&amp;Table1[[#This Row],[L2 - Code]]</f>
        <v>E-EXS-EXT</v>
      </c>
      <c r="M39" t="str">
        <f>Table1[[#This Row],[L2 - Descr]]</f>
        <v>Exit specific scenarios</v>
      </c>
    </row>
    <row r="40" spans="1:13" x14ac:dyDescent="0.3">
      <c r="A40" s="6" t="str">
        <f t="shared" si="0"/>
        <v>ECSP2/EXS/EXT/Initial manifest rejected</v>
      </c>
      <c r="B40" s="8" t="s">
        <v>350</v>
      </c>
      <c r="C40" s="2" t="s">
        <v>433</v>
      </c>
      <c r="D40" s="2" t="s">
        <v>434</v>
      </c>
      <c r="E40" s="5" t="s">
        <v>435</v>
      </c>
      <c r="F40" s="2" t="s">
        <v>443</v>
      </c>
      <c r="G40" s="2" t="s">
        <v>404</v>
      </c>
      <c r="H40" s="5" t="s">
        <v>405</v>
      </c>
      <c r="I40" s="2" t="s">
        <v>452</v>
      </c>
      <c r="J40" s="2" t="s">
        <v>453</v>
      </c>
      <c r="K40" s="6" t="e">
        <f t="shared" ca="1" si="1"/>
        <v>#NAME?</v>
      </c>
      <c r="L40" s="6" t="str">
        <f>"E-"&amp;Table1[[#This Row],[L1 - Code]]&amp;"-"&amp;Table1[[#This Row],[L2 - Code]]</f>
        <v>E-EXS-EXT</v>
      </c>
      <c r="M40" t="str">
        <f>Table1[[#This Row],[L2 - Descr]]</f>
        <v>Exit specific scenarios</v>
      </c>
    </row>
    <row r="41" spans="1:13" x14ac:dyDescent="0.3">
      <c r="A41" s="6" t="str">
        <f t="shared" si="0"/>
        <v>ECSP2/EXS/EXT/Presentation Invalid</v>
      </c>
      <c r="B41" s="8" t="s">
        <v>350</v>
      </c>
      <c r="C41" s="2" t="s">
        <v>433</v>
      </c>
      <c r="D41" s="2" t="s">
        <v>434</v>
      </c>
      <c r="E41" s="5" t="s">
        <v>435</v>
      </c>
      <c r="F41" s="2" t="s">
        <v>443</v>
      </c>
      <c r="G41" s="2" t="s">
        <v>404</v>
      </c>
      <c r="H41" s="5" t="s">
        <v>405</v>
      </c>
      <c r="I41" s="2" t="s">
        <v>454</v>
      </c>
      <c r="J41" s="2" t="s">
        <v>455</v>
      </c>
      <c r="K41" s="6" t="e">
        <f t="shared" ca="1" si="1"/>
        <v>#NAME?</v>
      </c>
      <c r="L41" s="6" t="str">
        <f>"E-"&amp;Table1[[#This Row],[L1 - Code]]&amp;"-"&amp;Table1[[#This Row],[L2 - Code]]</f>
        <v>E-EXS-EXT</v>
      </c>
      <c r="M41" t="str">
        <f>Table1[[#This Row],[L2 - Descr]]</f>
        <v>Exit specific scenarios</v>
      </c>
    </row>
    <row r="42" spans="1:13" x14ac:dyDescent="0.3">
      <c r="A42" s="6" t="str">
        <f t="shared" si="0"/>
        <v>ECSP2/EXS/LDG/Declaration Rejected</v>
      </c>
      <c r="B42" s="8" t="s">
        <v>350</v>
      </c>
      <c r="C42" s="2" t="s">
        <v>433</v>
      </c>
      <c r="D42" s="2" t="s">
        <v>434</v>
      </c>
      <c r="E42" s="5" t="s">
        <v>435</v>
      </c>
      <c r="F42" s="2" t="s">
        <v>456</v>
      </c>
      <c r="G42" s="2" t="s">
        <v>457</v>
      </c>
      <c r="H42" s="5" t="s">
        <v>458</v>
      </c>
      <c r="I42" s="2" t="s">
        <v>459</v>
      </c>
      <c r="J42" s="2" t="s">
        <v>460</v>
      </c>
      <c r="K42" s="6" t="e">
        <f t="shared" ca="1" si="1"/>
        <v>#NAME?</v>
      </c>
      <c r="L42" s="6" t="str">
        <f>"E-"&amp;Table1[[#This Row],[L1 - Code]]&amp;"-"&amp;Table1[[#This Row],[L2 - Code]]</f>
        <v>E-EXS-LDG</v>
      </c>
      <c r="M42" t="str">
        <f>Table1[[#This Row],[L2 - Descr]]</f>
        <v>Lodgement specific scenarios</v>
      </c>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FCF94D-40F5-4A44-B507-0B06DB8F54FC}">
  <sheetPr codeName="Sheet3"/>
  <dimension ref="A1:N123"/>
  <sheetViews>
    <sheetView topLeftCell="A82" zoomScale="85" zoomScaleNormal="85" workbookViewId="0">
      <selection activeCell="A91" sqref="A91:XFD91"/>
    </sheetView>
  </sheetViews>
  <sheetFormatPr defaultRowHeight="14.4" x14ac:dyDescent="0.3"/>
  <cols>
    <col min="1" max="1" width="50.6640625" style="68" customWidth="1"/>
    <col min="2" max="2" width="10.6640625" style="68" customWidth="1"/>
    <col min="3" max="3" width="50.6640625" style="68" customWidth="1"/>
    <col min="4" max="4" width="10.6640625" style="68" customWidth="1"/>
    <col min="5" max="6" width="11.6640625" customWidth="1"/>
    <col min="7" max="9" width="12.6640625" customWidth="1"/>
    <col min="10" max="10" width="60.6640625" style="68" customWidth="1"/>
    <col min="11" max="11" width="40.6640625" style="68" customWidth="1"/>
    <col min="12" max="12" width="60.6640625" style="68" customWidth="1"/>
    <col min="13" max="14" width="20.6640625" style="68" customWidth="1"/>
  </cols>
  <sheetData>
    <row r="1" spans="1:14" x14ac:dyDescent="0.3">
      <c r="A1" s="69" t="s">
        <v>337</v>
      </c>
      <c r="B1" s="69" t="s">
        <v>338</v>
      </c>
      <c r="C1" s="69" t="s">
        <v>339</v>
      </c>
      <c r="D1" s="69" t="s">
        <v>340</v>
      </c>
      <c r="E1" s="70" t="s">
        <v>341</v>
      </c>
      <c r="F1" s="70" t="s">
        <v>342</v>
      </c>
      <c r="G1" s="70" t="s">
        <v>343</v>
      </c>
      <c r="H1" s="70" t="s">
        <v>344</v>
      </c>
      <c r="I1" s="70" t="s">
        <v>345</v>
      </c>
      <c r="J1" s="69" t="s">
        <v>346</v>
      </c>
      <c r="K1" s="69" t="s">
        <v>347</v>
      </c>
      <c r="L1" s="69" t="s">
        <v>348</v>
      </c>
      <c r="M1" s="69" t="s">
        <v>349</v>
      </c>
    </row>
    <row r="2" spans="1:14" ht="43.2" x14ac:dyDescent="0.3">
      <c r="A2" s="71" t="str">
        <f t="shared" ref="A2:A32" si="0">B2&amp;"/"&amp;E2&amp;"/"&amp;H2&amp;"/"&amp;J2</f>
        <v>AES/EXP/CCE/E-EXP-CCE-A-001 SCO recommends pre-release - Satisfactory/considered satisfactory controls at PCO</v>
      </c>
      <c r="B2" s="72" t="s">
        <v>461</v>
      </c>
      <c r="C2" s="73" t="s">
        <v>351</v>
      </c>
      <c r="D2" s="73" t="s">
        <v>352</v>
      </c>
      <c r="E2" s="74" t="s">
        <v>353</v>
      </c>
      <c r="F2" s="73" t="s">
        <v>403</v>
      </c>
      <c r="G2" s="73" t="s">
        <v>462</v>
      </c>
      <c r="H2" s="74" t="s">
        <v>463</v>
      </c>
      <c r="I2" s="73" t="s">
        <v>408</v>
      </c>
      <c r="J2" s="73" t="s">
        <v>464</v>
      </c>
      <c r="K2" s="71" t="e">
        <f t="shared" ref="K2:K32" ca="1" si="1">GetAcronym3(J2)</f>
        <v>#NAME?</v>
      </c>
      <c r="L2" s="71" t="str">
        <f>"E-"&amp;Table13[[#This Row],[L1 - Code]]&amp;"-"&amp;Table13[[#This Row],[L2 - Code]]</f>
        <v>E-EXP-CCE</v>
      </c>
      <c r="M2" s="75" t="str">
        <f>Table13[[#This Row],[L2 - Descr]]</f>
        <v>Centralised Clearance</v>
      </c>
      <c r="N2"/>
    </row>
    <row r="3" spans="1:14" ht="28.8" x14ac:dyDescent="0.3">
      <c r="A3" s="71" t="str">
        <f t="shared" si="0"/>
        <v>AES/EXP/CCE/E-EXP-CCE-A-002 SCO recommends pre-release - Unsatisfactory controls at PCO</v>
      </c>
      <c r="B3" s="72" t="s">
        <v>461</v>
      </c>
      <c r="C3" s="73" t="s">
        <v>351</v>
      </c>
      <c r="D3" s="73" t="s">
        <v>352</v>
      </c>
      <c r="E3" s="74" t="s">
        <v>353</v>
      </c>
      <c r="F3" s="73" t="s">
        <v>403</v>
      </c>
      <c r="G3" s="73" t="s">
        <v>462</v>
      </c>
      <c r="H3" s="74" t="s">
        <v>463</v>
      </c>
      <c r="I3" s="73" t="s">
        <v>406</v>
      </c>
      <c r="J3" s="73" t="s">
        <v>465</v>
      </c>
      <c r="K3" s="71" t="e">
        <f t="shared" ca="1" si="1"/>
        <v>#NAME?</v>
      </c>
      <c r="L3" s="71" t="str">
        <f>"E-"&amp;Table13[[#This Row],[L1 - Code]]&amp;"-"&amp;Table13[[#This Row],[L2 - Code]]</f>
        <v>E-EXP-CCE</v>
      </c>
      <c r="M3" s="75" t="str">
        <f>Table13[[#This Row],[L2 - Descr]]</f>
        <v>Centralised Clearance</v>
      </c>
      <c r="N3"/>
    </row>
    <row r="4" spans="1:14" ht="43.2" x14ac:dyDescent="0.3">
      <c r="A4" s="71" t="str">
        <f t="shared" si="0"/>
        <v>AES/EXP/CCE/E-EXP-CCE-A-003 SCO recommends control at PCO - Satisfactory/Considered satisfactory controls at PCO</v>
      </c>
      <c r="B4" s="72" t="s">
        <v>461</v>
      </c>
      <c r="C4" s="73" t="s">
        <v>351</v>
      </c>
      <c r="D4" s="73" t="s">
        <v>352</v>
      </c>
      <c r="E4" s="74" t="s">
        <v>353</v>
      </c>
      <c r="F4" s="73" t="s">
        <v>403</v>
      </c>
      <c r="G4" s="73" t="s">
        <v>462</v>
      </c>
      <c r="H4" s="74" t="s">
        <v>463</v>
      </c>
      <c r="I4" s="73" t="s">
        <v>410</v>
      </c>
      <c r="J4" s="73" t="s">
        <v>466</v>
      </c>
      <c r="K4" s="71" t="e">
        <f t="shared" ca="1" si="1"/>
        <v>#NAME?</v>
      </c>
      <c r="L4" s="71" t="str">
        <f>"E-"&amp;Table13[[#This Row],[L1 - Code]]&amp;"-"&amp;Table13[[#This Row],[L2 - Code]]</f>
        <v>E-EXP-CCE</v>
      </c>
      <c r="M4" s="75" t="str">
        <f>Table13[[#This Row],[L2 - Descr]]</f>
        <v>Centralised Clearance</v>
      </c>
      <c r="N4"/>
    </row>
    <row r="5" spans="1:14" ht="28.8" x14ac:dyDescent="0.3">
      <c r="A5" s="71" t="str">
        <f t="shared" si="0"/>
        <v>AES/EXP/CCE/E-EXP-CCE-A-004 SCO recommends control at PCO - Unsatisfactory controls at PCO</v>
      </c>
      <c r="B5" s="72" t="s">
        <v>461</v>
      </c>
      <c r="C5" s="73" t="s">
        <v>351</v>
      </c>
      <c r="D5" s="73" t="s">
        <v>352</v>
      </c>
      <c r="E5" s="74" t="s">
        <v>353</v>
      </c>
      <c r="F5" s="73" t="s">
        <v>403</v>
      </c>
      <c r="G5" s="73" t="s">
        <v>462</v>
      </c>
      <c r="H5" s="74" t="s">
        <v>463</v>
      </c>
      <c r="I5" s="73" t="s">
        <v>416</v>
      </c>
      <c r="J5" s="73" t="s">
        <v>467</v>
      </c>
      <c r="K5" s="71" t="e">
        <f t="shared" ca="1" si="1"/>
        <v>#NAME?</v>
      </c>
      <c r="L5" s="71" t="str">
        <f>"E-"&amp;Table13[[#This Row],[L1 - Code]]&amp;"-"&amp;Table13[[#This Row],[L2 - Code]]</f>
        <v>E-EXP-CCE</v>
      </c>
      <c r="M5" s="75" t="str">
        <f>Table13[[#This Row],[L2 - Descr]]</f>
        <v>Centralised Clearance</v>
      </c>
      <c r="N5"/>
    </row>
    <row r="6" spans="1:14" ht="28.8" x14ac:dyDescent="0.3">
      <c r="A6" s="71" t="str">
        <f t="shared" si="0"/>
        <v>AES/EXP/CCE/E-EXP-CCE-A-005 Unsatisfactory documentary controls at SCO</v>
      </c>
      <c r="B6" s="72" t="s">
        <v>461</v>
      </c>
      <c r="C6" s="73" t="s">
        <v>351</v>
      </c>
      <c r="D6" s="73" t="s">
        <v>352</v>
      </c>
      <c r="E6" s="74" t="s">
        <v>353</v>
      </c>
      <c r="F6" s="73" t="s">
        <v>403</v>
      </c>
      <c r="G6" s="73" t="s">
        <v>462</v>
      </c>
      <c r="H6" s="74" t="s">
        <v>463</v>
      </c>
      <c r="I6" s="73" t="s">
        <v>468</v>
      </c>
      <c r="J6" s="73" t="s">
        <v>469</v>
      </c>
      <c r="K6" s="71" t="e">
        <f t="shared" ca="1" si="1"/>
        <v>#NAME?</v>
      </c>
      <c r="L6" s="71" t="str">
        <f>"E-"&amp;Table13[[#This Row],[L1 - Code]]&amp;"-"&amp;Table13[[#This Row],[L2 - Code]]</f>
        <v>E-EXP-CCE</v>
      </c>
      <c r="M6" s="75" t="str">
        <f>Table13[[#This Row],[L2 - Descr]]</f>
        <v>Centralised Clearance</v>
      </c>
      <c r="N6"/>
    </row>
    <row r="7" spans="1:14" ht="28.8" x14ac:dyDescent="0.3">
      <c r="A7" s="71" t="str">
        <f t="shared" si="0"/>
        <v>AES/EXP/CCE/E-EXP-CCE-A-006 Declaration amendment accepted under centralised clearance</v>
      </c>
      <c r="B7" s="72" t="s">
        <v>461</v>
      </c>
      <c r="C7" s="73" t="s">
        <v>351</v>
      </c>
      <c r="D7" s="73" t="s">
        <v>352</v>
      </c>
      <c r="E7" s="74" t="s">
        <v>353</v>
      </c>
      <c r="F7" s="73" t="s">
        <v>403</v>
      </c>
      <c r="G7" s="73" t="s">
        <v>462</v>
      </c>
      <c r="H7" s="74" t="s">
        <v>463</v>
      </c>
      <c r="I7" s="73" t="s">
        <v>470</v>
      </c>
      <c r="J7" s="73" t="s">
        <v>471</v>
      </c>
      <c r="K7" s="71" t="e">
        <f t="shared" ca="1" si="1"/>
        <v>#NAME?</v>
      </c>
      <c r="L7" s="71" t="str">
        <f>"E-"&amp;Table13[[#This Row],[L1 - Code]]&amp;"-"&amp;Table13[[#This Row],[L2 - Code]]</f>
        <v>E-EXP-CCE</v>
      </c>
      <c r="M7" s="75" t="str">
        <f>Table13[[#This Row],[L2 - Descr]]</f>
        <v>Centralised Clearance</v>
      </c>
      <c r="N7"/>
    </row>
    <row r="8" spans="1:14" ht="43.2" x14ac:dyDescent="0.3">
      <c r="A8" s="71" t="str">
        <f t="shared" si="0"/>
        <v>AES/EXP/CCE/E-EXP-CCE-E-001 SCO recommends pre-release - Expiry of timer for receiving control decision from PCO</v>
      </c>
      <c r="B8" s="72" t="s">
        <v>461</v>
      </c>
      <c r="C8" s="73" t="s">
        <v>351</v>
      </c>
      <c r="D8" s="73" t="s">
        <v>352</v>
      </c>
      <c r="E8" s="74" t="s">
        <v>353</v>
      </c>
      <c r="F8" s="73" t="s">
        <v>403</v>
      </c>
      <c r="G8" s="73" t="s">
        <v>462</v>
      </c>
      <c r="H8" s="74" t="s">
        <v>463</v>
      </c>
      <c r="I8" s="73" t="s">
        <v>412</v>
      </c>
      <c r="J8" s="73" t="s">
        <v>472</v>
      </c>
      <c r="K8" s="71" t="e">
        <f t="shared" ca="1" si="1"/>
        <v>#NAME?</v>
      </c>
      <c r="L8" s="71" t="str">
        <f>"E-"&amp;Table13[[#This Row],[L1 - Code]]&amp;"-"&amp;Table13[[#This Row],[L2 - Code]]</f>
        <v>E-EXP-CCE</v>
      </c>
      <c r="M8" s="75" t="str">
        <f>Table13[[#This Row],[L2 - Descr]]</f>
        <v>Centralised Clearance</v>
      </c>
      <c r="N8"/>
    </row>
    <row r="9" spans="1:14" ht="28.8" x14ac:dyDescent="0.3">
      <c r="A9" s="71" t="str">
        <f t="shared" si="0"/>
        <v xml:space="preserve">AES/EXP/CCE/E-EXP-CCE-E-002 SCO recommends control at PCO - PCO decides not to perform any control </v>
      </c>
      <c r="B9" s="72" t="s">
        <v>461</v>
      </c>
      <c r="C9" s="73" t="s">
        <v>351</v>
      </c>
      <c r="D9" s="73" t="s">
        <v>352</v>
      </c>
      <c r="E9" s="74" t="s">
        <v>353</v>
      </c>
      <c r="F9" s="73" t="s">
        <v>403</v>
      </c>
      <c r="G9" s="73" t="s">
        <v>462</v>
      </c>
      <c r="H9" s="74" t="s">
        <v>463</v>
      </c>
      <c r="I9" s="73" t="s">
        <v>473</v>
      </c>
      <c r="J9" s="73" t="s">
        <v>474</v>
      </c>
      <c r="K9" s="71" t="e">
        <f t="shared" ca="1" si="1"/>
        <v>#NAME?</v>
      </c>
      <c r="L9" s="71" t="str">
        <f>"E-"&amp;Table13[[#This Row],[L1 - Code]]&amp;"-"&amp;Table13[[#This Row],[L2 - Code]]</f>
        <v>E-EXP-CCE</v>
      </c>
      <c r="M9" s="75" t="str">
        <f>Table13[[#This Row],[L2 - Descr]]</f>
        <v>Centralised Clearance</v>
      </c>
      <c r="N9"/>
    </row>
    <row r="10" spans="1:14" ht="43.2" x14ac:dyDescent="0.3">
      <c r="A10" s="71" t="str">
        <f t="shared" si="0"/>
        <v>AES/EXP/CCE/E-EXP-CCE-E-003 SCO recommends control at PCO - Expiry of timer for receiving control decision from PCO</v>
      </c>
      <c r="B10" s="72" t="s">
        <v>461</v>
      </c>
      <c r="C10" s="73" t="s">
        <v>351</v>
      </c>
      <c r="D10" s="73" t="s">
        <v>352</v>
      </c>
      <c r="E10" s="74" t="s">
        <v>353</v>
      </c>
      <c r="F10" s="73" t="s">
        <v>403</v>
      </c>
      <c r="G10" s="73" t="s">
        <v>462</v>
      </c>
      <c r="H10" s="74" t="s">
        <v>463</v>
      </c>
      <c r="I10" s="73" t="s">
        <v>475</v>
      </c>
      <c r="J10" s="73" t="s">
        <v>476</v>
      </c>
      <c r="K10" s="71" t="e">
        <f t="shared" ca="1" si="1"/>
        <v>#NAME?</v>
      </c>
      <c r="L10" s="71" t="str">
        <f>"E-"&amp;Table13[[#This Row],[L1 - Code]]&amp;"-"&amp;Table13[[#This Row],[L2 - Code]]</f>
        <v>E-EXP-CCE</v>
      </c>
      <c r="M10" s="75" t="str">
        <f>Table13[[#This Row],[L2 - Descr]]</f>
        <v>Centralised Clearance</v>
      </c>
      <c r="N10"/>
    </row>
    <row r="11" spans="1:14" ht="28.8" x14ac:dyDescent="0.3">
      <c r="A11" s="71" t="str">
        <f t="shared" si="0"/>
        <v>AES/EXP/CCE/E-EXP-CCE-M-001 SCO recommends pre-release - No controls at SCO and PCO</v>
      </c>
      <c r="B11" s="72" t="s">
        <v>461</v>
      </c>
      <c r="C11" s="73" t="s">
        <v>351</v>
      </c>
      <c r="D11" s="73" t="s">
        <v>352</v>
      </c>
      <c r="E11" s="74" t="s">
        <v>353</v>
      </c>
      <c r="F11" s="73" t="s">
        <v>403</v>
      </c>
      <c r="G11" s="73" t="s">
        <v>462</v>
      </c>
      <c r="H11" s="74" t="s">
        <v>463</v>
      </c>
      <c r="I11" s="73" t="s">
        <v>414</v>
      </c>
      <c r="J11" s="73" t="s">
        <v>477</v>
      </c>
      <c r="K11" s="71" t="e">
        <f t="shared" ca="1" si="1"/>
        <v>#NAME?</v>
      </c>
      <c r="L11" s="71" t="str">
        <f>"E-"&amp;Table13[[#This Row],[L1 - Code]]&amp;"-"&amp;Table13[[#This Row],[L2 - Code]]</f>
        <v>E-EXP-CCE</v>
      </c>
      <c r="M11" s="75" t="str">
        <f>Table13[[#This Row],[L2 - Descr]]</f>
        <v>Centralised Clearance</v>
      </c>
      <c r="N11"/>
    </row>
    <row r="12" spans="1:14" ht="28.8" x14ac:dyDescent="0.3">
      <c r="A12" s="71" t="str">
        <f t="shared" si="0"/>
        <v>AES/EXP/CFL/E-EXP-CFL-M-001 Core flow</v>
      </c>
      <c r="B12" s="72" t="s">
        <v>461</v>
      </c>
      <c r="C12" s="73" t="s">
        <v>351</v>
      </c>
      <c r="D12" s="73" t="s">
        <v>352</v>
      </c>
      <c r="E12" s="74" t="s">
        <v>353</v>
      </c>
      <c r="F12" s="73" t="s">
        <v>354</v>
      </c>
      <c r="G12" s="73" t="s">
        <v>355</v>
      </c>
      <c r="H12" s="74" t="s">
        <v>356</v>
      </c>
      <c r="I12" s="73" t="s">
        <v>354</v>
      </c>
      <c r="J12" s="73" t="s">
        <v>478</v>
      </c>
      <c r="K12" s="71" t="e">
        <f t="shared" ca="1" si="1"/>
        <v>#NAME?</v>
      </c>
      <c r="L12" s="71" t="str">
        <f>"E-"&amp;Table13[[#This Row],[L1 - Code]]&amp;"-"&amp;Table13[[#This Row],[L2 - Code]]</f>
        <v>E-EXP-CFL</v>
      </c>
      <c r="M12" s="75" t="str">
        <f>Table13[[#This Row],[L2 - Descr]]</f>
        <v>Core flow</v>
      </c>
      <c r="N12"/>
    </row>
    <row r="13" spans="1:14" ht="28.8" x14ac:dyDescent="0.3">
      <c r="A13" s="71" t="str">
        <f t="shared" si="0"/>
        <v>AES/EXP/DIV/E-EXP-DIV-A-001 International Diversion Rejected</v>
      </c>
      <c r="B13" s="72" t="s">
        <v>461</v>
      </c>
      <c r="C13" s="73" t="s">
        <v>351</v>
      </c>
      <c r="D13" s="73" t="s">
        <v>352</v>
      </c>
      <c r="E13" s="74" t="s">
        <v>353</v>
      </c>
      <c r="F13" s="73" t="s">
        <v>479</v>
      </c>
      <c r="G13" s="73" t="s">
        <v>358</v>
      </c>
      <c r="H13" s="74" t="s">
        <v>359</v>
      </c>
      <c r="I13" s="73" t="s">
        <v>480</v>
      </c>
      <c r="J13" s="73" t="s">
        <v>481</v>
      </c>
      <c r="K13" s="71" t="e">
        <f t="shared" ca="1" si="1"/>
        <v>#NAME?</v>
      </c>
      <c r="L13" s="71" t="str">
        <f>"E-"&amp;Table13[[#This Row],[L1 - Code]]&amp;"-"&amp;Table13[[#This Row],[L2 - Code]]</f>
        <v>E-EXP-DIV</v>
      </c>
      <c r="M13" s="75" t="str">
        <f>Table13[[#This Row],[L2 - Descr]]</f>
        <v>Diversions</v>
      </c>
      <c r="N13"/>
    </row>
    <row r="14" spans="1:14" ht="28.8" x14ac:dyDescent="0.3">
      <c r="A14" s="71" t="str">
        <f t="shared" si="0"/>
        <v>AES/EXP/DIV/E-EXP-DIV-A-002 Multiple Diversions</v>
      </c>
      <c r="B14" s="72" t="s">
        <v>461</v>
      </c>
      <c r="C14" s="73" t="s">
        <v>351</v>
      </c>
      <c r="D14" s="73" t="s">
        <v>352</v>
      </c>
      <c r="E14" s="74" t="s">
        <v>353</v>
      </c>
      <c r="F14" s="73" t="s">
        <v>479</v>
      </c>
      <c r="G14" s="73" t="s">
        <v>358</v>
      </c>
      <c r="H14" s="74" t="s">
        <v>359</v>
      </c>
      <c r="I14" s="73" t="s">
        <v>482</v>
      </c>
      <c r="J14" s="73" t="s">
        <v>483</v>
      </c>
      <c r="K14" s="71" t="e">
        <f t="shared" ca="1" si="1"/>
        <v>#NAME?</v>
      </c>
      <c r="L14" s="71" t="str">
        <f>"E-"&amp;Table13[[#This Row],[L1 - Code]]&amp;"-"&amp;Table13[[#This Row],[L2 - Code]]</f>
        <v>E-EXP-DIV</v>
      </c>
      <c r="M14" s="75" t="str">
        <f>Table13[[#This Row],[L2 - Descr]]</f>
        <v>Diversions</v>
      </c>
      <c r="N14"/>
    </row>
    <row r="15" spans="1:14" ht="28.8" x14ac:dyDescent="0.3">
      <c r="A15" s="71" t="str">
        <f t="shared" si="0"/>
        <v>AES/EXP/DIV/E-EXP-DIV-M-001 International Diversion Accepted</v>
      </c>
      <c r="B15" s="72" t="s">
        <v>461</v>
      </c>
      <c r="C15" s="73" t="s">
        <v>351</v>
      </c>
      <c r="D15" s="73" t="s">
        <v>352</v>
      </c>
      <c r="E15" s="74" t="s">
        <v>353</v>
      </c>
      <c r="F15" s="73" t="s">
        <v>479</v>
      </c>
      <c r="G15" s="73" t="s">
        <v>358</v>
      </c>
      <c r="H15" s="74" t="s">
        <v>359</v>
      </c>
      <c r="I15" s="73" t="s">
        <v>484</v>
      </c>
      <c r="J15" s="73" t="s">
        <v>485</v>
      </c>
      <c r="K15" s="71" t="e">
        <f t="shared" ca="1" si="1"/>
        <v>#NAME?</v>
      </c>
      <c r="L15" s="71" t="str">
        <f>"E-"&amp;Table13[[#This Row],[L1 - Code]]&amp;"-"&amp;Table13[[#This Row],[L2 - Code]]</f>
        <v>E-EXP-DIV</v>
      </c>
      <c r="M15" s="75" t="str">
        <f>Table13[[#This Row],[L2 - Descr]]</f>
        <v>Diversions</v>
      </c>
      <c r="N15"/>
    </row>
    <row r="16" spans="1:14" ht="57.6" x14ac:dyDescent="0.3">
      <c r="A16" s="71" t="str">
        <f t="shared" si="0"/>
        <v>AES/EXP/EFT/E-EXP-EFT-A-001 Lodgement of Transit Declaration having Export as Previous Procedure – Negative response from Office of Exit (before acceptance of the transit declaration)</v>
      </c>
      <c r="B16" s="72" t="s">
        <v>461</v>
      </c>
      <c r="C16" s="73" t="s">
        <v>351</v>
      </c>
      <c r="D16" s="73" t="s">
        <v>352</v>
      </c>
      <c r="E16" s="74" t="s">
        <v>353</v>
      </c>
      <c r="F16" s="73" t="s">
        <v>366</v>
      </c>
      <c r="G16" s="73" t="s">
        <v>486</v>
      </c>
      <c r="H16" s="74" t="s">
        <v>487</v>
      </c>
      <c r="I16" s="73" t="s">
        <v>488</v>
      </c>
      <c r="J16" s="76" t="s">
        <v>735</v>
      </c>
      <c r="K16" s="71" t="e">
        <f t="shared" ca="1" si="1"/>
        <v>#NAME?</v>
      </c>
      <c r="L16" s="71" t="str">
        <f>"E-"&amp;Table13[[#This Row],[L1 - Code]]&amp;"-"&amp;Table13[[#This Row],[L2 - Code]]</f>
        <v>E-EXP-EFT</v>
      </c>
      <c r="M16" s="75" t="str">
        <f>Table13[[#This Row],[L2 - Descr]]</f>
        <v>Export Followed by Transit</v>
      </c>
      <c r="N16"/>
    </row>
    <row r="17" spans="1:14" ht="43.2" x14ac:dyDescent="0.3">
      <c r="A17" s="71" t="str">
        <f t="shared" si="0"/>
        <v>AES/EXP/EFT/E-EXP-EFT-A-002 Lodgement of Transit Declaration having Export as Previous Procedure – Unknown Export MRN and Positive IE503</v>
      </c>
      <c r="B17" s="72" t="s">
        <v>461</v>
      </c>
      <c r="C17" s="73" t="s">
        <v>351</v>
      </c>
      <c r="D17" s="73" t="s">
        <v>352</v>
      </c>
      <c r="E17" s="74" t="s">
        <v>353</v>
      </c>
      <c r="F17" s="73" t="s">
        <v>366</v>
      </c>
      <c r="G17" s="73" t="s">
        <v>486</v>
      </c>
      <c r="H17" s="74" t="s">
        <v>487</v>
      </c>
      <c r="I17" s="73" t="s">
        <v>489</v>
      </c>
      <c r="J17" s="76" t="s">
        <v>736</v>
      </c>
      <c r="K17" s="71" t="e">
        <f t="shared" ca="1" si="1"/>
        <v>#NAME?</v>
      </c>
      <c r="L17" s="71" t="str">
        <f>"E-"&amp;Table13[[#This Row],[L1 - Code]]&amp;"-"&amp;Table13[[#This Row],[L2 - Code]]</f>
        <v>E-EXP-EFT</v>
      </c>
      <c r="M17" s="75" t="str">
        <f>Table13[[#This Row],[L2 - Descr]]</f>
        <v>Export Followed by Transit</v>
      </c>
      <c r="N17"/>
    </row>
    <row r="18" spans="1:14" ht="43.2" x14ac:dyDescent="0.3">
      <c r="A18" s="71" t="str">
        <f t="shared" si="0"/>
        <v>AES/EXP/EFT/E-EXP-EFT-A-003 Amendment of a Transit declaration</v>
      </c>
      <c r="B18" s="72" t="s">
        <v>461</v>
      </c>
      <c r="C18" s="73" t="s">
        <v>351</v>
      </c>
      <c r="D18" s="73" t="s">
        <v>352</v>
      </c>
      <c r="E18" s="74" t="s">
        <v>353</v>
      </c>
      <c r="F18" s="73" t="s">
        <v>366</v>
      </c>
      <c r="G18" s="73" t="s">
        <v>486</v>
      </c>
      <c r="H18" s="74" t="s">
        <v>487</v>
      </c>
      <c r="I18" s="73" t="s">
        <v>490</v>
      </c>
      <c r="J18" s="76" t="s">
        <v>491</v>
      </c>
      <c r="K18" s="71" t="e">
        <f t="shared" ca="1" si="1"/>
        <v>#NAME?</v>
      </c>
      <c r="L18" s="71" t="str">
        <f>"E-"&amp;Table13[[#This Row],[L1 - Code]]&amp;"-"&amp;Table13[[#This Row],[L2 - Code]]</f>
        <v>E-EXP-EFT</v>
      </c>
      <c r="M18" s="75" t="str">
        <f>Table13[[#This Row],[L2 - Descr]]</f>
        <v>Export Followed by Transit</v>
      </c>
      <c r="N18"/>
    </row>
    <row r="19" spans="1:14" ht="43.2" x14ac:dyDescent="0.3">
      <c r="A19" s="71" t="str">
        <f t="shared" si="0"/>
        <v>AES/EXP/EFT/E-EXP-EFT-A-004 Departure notifies Office of Exit for non appropriate Office of Destination – Release for Exit by alternative evidence</v>
      </c>
      <c r="B19" s="72" t="s">
        <v>461</v>
      </c>
      <c r="C19" s="73" t="s">
        <v>351</v>
      </c>
      <c r="D19" s="73" t="s">
        <v>352</v>
      </c>
      <c r="E19" s="74" t="s">
        <v>353</v>
      </c>
      <c r="F19" s="73" t="s">
        <v>366</v>
      </c>
      <c r="G19" s="73" t="s">
        <v>486</v>
      </c>
      <c r="H19" s="74" t="s">
        <v>487</v>
      </c>
      <c r="I19" s="73" t="s">
        <v>492</v>
      </c>
      <c r="J19" s="73" t="s">
        <v>493</v>
      </c>
      <c r="K19" s="71" t="e">
        <f t="shared" ca="1" si="1"/>
        <v>#NAME?</v>
      </c>
      <c r="L19" s="71" t="str">
        <f>"E-"&amp;Table13[[#This Row],[L1 - Code]]&amp;"-"&amp;Table13[[#This Row],[L2 - Code]]</f>
        <v>E-EXP-EFT</v>
      </c>
      <c r="M19" s="75" t="str">
        <f>Table13[[#This Row],[L2 - Descr]]</f>
        <v>Export Followed by Transit</v>
      </c>
      <c r="N19"/>
    </row>
    <row r="20" spans="1:14" ht="43.2" x14ac:dyDescent="0.3">
      <c r="A20" s="71" t="str">
        <f t="shared" si="0"/>
        <v>AES/EXP/EFT/E-EXP-EFT-A-005 Departure notifies Office of Exit for non appropriate Office of Destination – Invalidation  due to lack of or insufficient alternative evidence</v>
      </c>
      <c r="B20" s="72" t="s">
        <v>461</v>
      </c>
      <c r="C20" s="73" t="s">
        <v>351</v>
      </c>
      <c r="D20" s="73" t="s">
        <v>352</v>
      </c>
      <c r="E20" s="74" t="s">
        <v>353</v>
      </c>
      <c r="F20" s="73" t="s">
        <v>366</v>
      </c>
      <c r="G20" s="73" t="s">
        <v>486</v>
      </c>
      <c r="H20" s="74" t="s">
        <v>487</v>
      </c>
      <c r="I20" s="73" t="s">
        <v>494</v>
      </c>
      <c r="J20" s="73" t="s">
        <v>495</v>
      </c>
      <c r="K20" s="71" t="e">
        <f t="shared" ca="1" si="1"/>
        <v>#NAME?</v>
      </c>
      <c r="L20" s="71" t="str">
        <f>"E-"&amp;Table13[[#This Row],[L1 - Code]]&amp;"-"&amp;Table13[[#This Row],[L2 - Code]]</f>
        <v>E-EXP-EFT</v>
      </c>
      <c r="M20" s="75" t="str">
        <f>Table13[[#This Row],[L2 - Descr]]</f>
        <v>Export Followed by Transit</v>
      </c>
      <c r="N20"/>
    </row>
    <row r="21" spans="1:14" ht="43.2" x14ac:dyDescent="0.3">
      <c r="A21" s="71" t="str">
        <f>B21&amp;"/"&amp;E21&amp;"/"&amp;H21&amp;"/"&amp;J21</f>
        <v>AES/EXP/EFT/E-EXP-EFT-A-008 Departure notifies Office of Exit of unsatisfactory destination control results - Release for Exit by alternative evidence</v>
      </c>
      <c r="B21" s="72" t="s">
        <v>461</v>
      </c>
      <c r="C21" s="73" t="s">
        <v>351</v>
      </c>
      <c r="D21" s="73" t="s">
        <v>352</v>
      </c>
      <c r="E21" s="74" t="s">
        <v>353</v>
      </c>
      <c r="F21" s="73" t="s">
        <v>366</v>
      </c>
      <c r="G21" s="73" t="s">
        <v>486</v>
      </c>
      <c r="H21" s="74" t="s">
        <v>487</v>
      </c>
      <c r="I21" s="73" t="s">
        <v>496</v>
      </c>
      <c r="J21" s="73" t="s">
        <v>497</v>
      </c>
      <c r="K21" s="71" t="e">
        <f ca="1">GetAcronym3(J21)</f>
        <v>#NAME?</v>
      </c>
      <c r="L21" s="71" t="str">
        <f>"E-"&amp;Table13[[#This Row],[L1 - Code]]&amp;"-"&amp;Table13[[#This Row],[L2 - Code]]</f>
        <v>E-EXP-EFT</v>
      </c>
      <c r="M21" s="75" t="str">
        <f>Table13[[#This Row],[L2 - Descr]]</f>
        <v>Export Followed by Transit</v>
      </c>
      <c r="N21"/>
    </row>
    <row r="22" spans="1:14" ht="57.6" x14ac:dyDescent="0.3">
      <c r="A22" s="71" t="str">
        <f>B22&amp;"/"&amp;E22&amp;"/"&amp;H22&amp;"/"&amp;J22</f>
        <v>AES/EXP/EFT/E-EXP-EFT-A-009 Departure notifies Office of Exit of unsatisfactory destination control results - Invalidation due to lack of or insufficient alternative evidence</v>
      </c>
      <c r="B22" s="72" t="s">
        <v>461</v>
      </c>
      <c r="C22" s="73" t="s">
        <v>351</v>
      </c>
      <c r="D22" s="73" t="s">
        <v>352</v>
      </c>
      <c r="E22" s="74" t="s">
        <v>353</v>
      </c>
      <c r="F22" s="73" t="s">
        <v>366</v>
      </c>
      <c r="G22" s="73" t="s">
        <v>486</v>
      </c>
      <c r="H22" s="74" t="s">
        <v>487</v>
      </c>
      <c r="I22" s="73" t="s">
        <v>498</v>
      </c>
      <c r="J22" s="73" t="s">
        <v>499</v>
      </c>
      <c r="K22" s="71" t="e">
        <f ca="1">GetAcronym3(J22)</f>
        <v>#NAME?</v>
      </c>
      <c r="L22" s="71" t="str">
        <f>"E-"&amp;Table13[[#This Row],[L1 - Code]]&amp;"-"&amp;Table13[[#This Row],[L2 - Code]]</f>
        <v>E-EXP-EFT</v>
      </c>
      <c r="M22" s="75" t="str">
        <f>Table13[[#This Row],[L2 - Descr]]</f>
        <v>Export Followed by Transit</v>
      </c>
      <c r="N22"/>
    </row>
    <row r="23" spans="1:14" ht="43.2" x14ac:dyDescent="0.3">
      <c r="A23" s="71" t="str">
        <f t="shared" si="0"/>
        <v>AES/EXP/EFT/E-EXP-EFT-A-006 Departure notifies Office of Exit for the initiation of recovery</v>
      </c>
      <c r="B23" s="72" t="s">
        <v>461</v>
      </c>
      <c r="C23" s="73" t="s">
        <v>351</v>
      </c>
      <c r="D23" s="73" t="s">
        <v>352</v>
      </c>
      <c r="E23" s="74" t="s">
        <v>353</v>
      </c>
      <c r="F23" s="73" t="s">
        <v>366</v>
      </c>
      <c r="G23" s="73" t="s">
        <v>486</v>
      </c>
      <c r="H23" s="74" t="s">
        <v>487</v>
      </c>
      <c r="I23" s="73" t="s">
        <v>500</v>
      </c>
      <c r="J23" s="76" t="s">
        <v>501</v>
      </c>
      <c r="K23" s="71" t="e">
        <f t="shared" ca="1" si="1"/>
        <v>#NAME?</v>
      </c>
      <c r="L23" s="71" t="str">
        <f>"E-"&amp;Table13[[#This Row],[L1 - Code]]&amp;"-"&amp;Table13[[#This Row],[L2 - Code]]</f>
        <v>E-EXP-EFT</v>
      </c>
      <c r="M23" s="75" t="str">
        <f>Table13[[#This Row],[L2 - Descr]]</f>
        <v>Export Followed by Transit</v>
      </c>
      <c r="N23"/>
    </row>
    <row r="24" spans="1:14" ht="43.2" x14ac:dyDescent="0.3">
      <c r="A24" s="71" t="str">
        <f t="shared" si="0"/>
        <v xml:space="preserve">AES/EXP/EFT/E-EXP-EFT-A-007 Invalidation by Transit or Not released for Transit </v>
      </c>
      <c r="B24" s="72" t="s">
        <v>461</v>
      </c>
      <c r="C24" s="73" t="s">
        <v>351</v>
      </c>
      <c r="D24" s="73" t="s">
        <v>352</v>
      </c>
      <c r="E24" s="74" t="s">
        <v>353</v>
      </c>
      <c r="F24" s="73" t="s">
        <v>366</v>
      </c>
      <c r="G24" s="73" t="s">
        <v>486</v>
      </c>
      <c r="H24" s="74" t="s">
        <v>487</v>
      </c>
      <c r="I24" s="73" t="s">
        <v>502</v>
      </c>
      <c r="J24" s="76" t="s">
        <v>503</v>
      </c>
      <c r="K24" s="71" t="e">
        <f t="shared" ca="1" si="1"/>
        <v>#NAME?</v>
      </c>
      <c r="L24" s="71" t="str">
        <f>"E-"&amp;Table13[[#This Row],[L1 - Code]]&amp;"-"&amp;Table13[[#This Row],[L2 - Code]]</f>
        <v>E-EXP-EFT</v>
      </c>
      <c r="M24" s="75" t="str">
        <f>Table13[[#This Row],[L2 - Descr]]</f>
        <v>Export Followed by Transit</v>
      </c>
      <c r="N24"/>
    </row>
    <row r="25" spans="1:14" ht="43.2" x14ac:dyDescent="0.3">
      <c r="A25" s="71" t="str">
        <f t="shared" si="0"/>
        <v>AES/EXP/EFT/E-EXP-EFT-M-001 Core Flow of the export followed by transit - External Transit</v>
      </c>
      <c r="B25" s="72" t="s">
        <v>461</v>
      </c>
      <c r="C25" s="73" t="s">
        <v>351</v>
      </c>
      <c r="D25" s="73" t="s">
        <v>352</v>
      </c>
      <c r="E25" s="74" t="s">
        <v>353</v>
      </c>
      <c r="F25" s="73" t="s">
        <v>366</v>
      </c>
      <c r="G25" s="73" t="s">
        <v>486</v>
      </c>
      <c r="H25" s="74" t="s">
        <v>487</v>
      </c>
      <c r="I25" s="73" t="s">
        <v>504</v>
      </c>
      <c r="J25" s="76" t="s">
        <v>505</v>
      </c>
      <c r="K25" s="71" t="e">
        <f t="shared" ca="1" si="1"/>
        <v>#NAME?</v>
      </c>
      <c r="L25" s="71" t="str">
        <f>"E-"&amp;Table13[[#This Row],[L1 - Code]]&amp;"-"&amp;Table13[[#This Row],[L2 - Code]]</f>
        <v>E-EXP-EFT</v>
      </c>
      <c r="M25" s="75" t="str">
        <f>Table13[[#This Row],[L2 - Descr]]</f>
        <v>Export Followed by Transit</v>
      </c>
      <c r="N25"/>
    </row>
    <row r="26" spans="1:14" ht="43.2" x14ac:dyDescent="0.3">
      <c r="A26" s="71" t="str">
        <f t="shared" si="0"/>
        <v xml:space="preserve">AES/EXP/EFT/E-EXP-EFT-M-002 Core Flow of the Export followed by Transit - Internal Transit </v>
      </c>
      <c r="B26" s="72" t="s">
        <v>461</v>
      </c>
      <c r="C26" s="73" t="s">
        <v>351</v>
      </c>
      <c r="D26" s="73" t="s">
        <v>352</v>
      </c>
      <c r="E26" s="74" t="s">
        <v>353</v>
      </c>
      <c r="F26" s="73" t="s">
        <v>366</v>
      </c>
      <c r="G26" s="73" t="s">
        <v>486</v>
      </c>
      <c r="H26" s="74" t="s">
        <v>487</v>
      </c>
      <c r="I26" s="73" t="s">
        <v>506</v>
      </c>
      <c r="J26" s="76" t="s">
        <v>507</v>
      </c>
      <c r="K26" s="71" t="e">
        <f t="shared" ca="1" si="1"/>
        <v>#NAME?</v>
      </c>
      <c r="L26" s="71" t="str">
        <f>"E-"&amp;Table13[[#This Row],[L1 - Code]]&amp;"-"&amp;Table13[[#This Row],[L2 - Code]]</f>
        <v>E-EXP-EFT</v>
      </c>
      <c r="M26" s="75" t="str">
        <f>Table13[[#This Row],[L2 - Descr]]</f>
        <v>Export Followed by Transit</v>
      </c>
      <c r="N26"/>
    </row>
    <row r="27" spans="1:14" ht="72" x14ac:dyDescent="0.3">
      <c r="A27" s="71" t="str">
        <f t="shared" si="0"/>
        <v>AES/EXP/EMS/E-EXP-EMS-A-001 Status request/response with release for exit</v>
      </c>
      <c r="B27" s="72" t="s">
        <v>461</v>
      </c>
      <c r="C27" s="73" t="s">
        <v>351</v>
      </c>
      <c r="D27" s="73" t="s">
        <v>352</v>
      </c>
      <c r="E27" s="74" t="s">
        <v>353</v>
      </c>
      <c r="F27" s="73" t="s">
        <v>508</v>
      </c>
      <c r="G27" s="73" t="s">
        <v>367</v>
      </c>
      <c r="H27" s="74" t="s">
        <v>368</v>
      </c>
      <c r="I27" s="73" t="s">
        <v>509</v>
      </c>
      <c r="J27" s="73" t="s">
        <v>510</v>
      </c>
      <c r="K27" s="71" t="e">
        <f t="shared" ca="1" si="1"/>
        <v>#NAME?</v>
      </c>
      <c r="L27" s="71" t="str">
        <f>"E-"&amp;Table13[[#This Row],[L1 - Code]]&amp;"-"&amp;Table13[[#This Row],[L2 - Code]]</f>
        <v>E-EXP-EMS</v>
      </c>
      <c r="M27" s="75" t="str">
        <f>Table13[[#This Row],[L2 - Descr]]</f>
        <v>Exceptions of message sequencing in the Common Domain</v>
      </c>
      <c r="N27"/>
    </row>
    <row r="28" spans="1:14" ht="72" x14ac:dyDescent="0.3">
      <c r="A28" s="71" t="str">
        <f t="shared" si="0"/>
        <v>AES/EXP/EMS/E-EXP-EMS-A-002 AER missing</v>
      </c>
      <c r="B28" s="72" t="s">
        <v>461</v>
      </c>
      <c r="C28" s="73" t="s">
        <v>351</v>
      </c>
      <c r="D28" s="73" t="s">
        <v>352</v>
      </c>
      <c r="E28" s="74" t="s">
        <v>353</v>
      </c>
      <c r="F28" s="73" t="s">
        <v>508</v>
      </c>
      <c r="G28" s="73" t="s">
        <v>367</v>
      </c>
      <c r="H28" s="74" t="s">
        <v>368</v>
      </c>
      <c r="I28" s="73" t="s">
        <v>511</v>
      </c>
      <c r="J28" s="73" t="s">
        <v>512</v>
      </c>
      <c r="K28" s="71" t="e">
        <f t="shared" ca="1" si="1"/>
        <v>#NAME?</v>
      </c>
      <c r="L28" s="71" t="str">
        <f>"E-"&amp;Table13[[#This Row],[L1 - Code]]&amp;"-"&amp;Table13[[#This Row],[L2 - Code]]</f>
        <v>E-EXP-EMS</v>
      </c>
      <c r="M28" s="75" t="str">
        <f>Table13[[#This Row],[L2 - Descr]]</f>
        <v>Exceptions of message sequencing in the Common Domain</v>
      </c>
      <c r="N28"/>
    </row>
    <row r="29" spans="1:14" ht="72" x14ac:dyDescent="0.3">
      <c r="A29" s="71" t="str">
        <f t="shared" si="0"/>
        <v>AES/EXP/EMS/E-EXP-EMS-M-001 Status request/response</v>
      </c>
      <c r="B29" s="72" t="s">
        <v>461</v>
      </c>
      <c r="C29" s="73" t="s">
        <v>351</v>
      </c>
      <c r="D29" s="73" t="s">
        <v>352</v>
      </c>
      <c r="E29" s="74" t="s">
        <v>353</v>
      </c>
      <c r="F29" s="73" t="s">
        <v>508</v>
      </c>
      <c r="G29" s="73" t="s">
        <v>367</v>
      </c>
      <c r="H29" s="74" t="s">
        <v>368</v>
      </c>
      <c r="I29" s="73" t="s">
        <v>513</v>
      </c>
      <c r="J29" s="73" t="s">
        <v>514</v>
      </c>
      <c r="K29" s="71" t="e">
        <f t="shared" ca="1" si="1"/>
        <v>#NAME?</v>
      </c>
      <c r="L29" s="71" t="str">
        <f>"E-"&amp;Table13[[#This Row],[L1 - Code]]&amp;"-"&amp;Table13[[#This Row],[L2 - Code]]</f>
        <v>E-EXP-EMS</v>
      </c>
      <c r="M29" s="75" t="str">
        <f>Table13[[#This Row],[L2 - Descr]]</f>
        <v>Exceptions of message sequencing in the Common Domain</v>
      </c>
      <c r="N29"/>
    </row>
    <row r="30" spans="1:14" ht="57.6" x14ac:dyDescent="0.3">
      <c r="A30" s="71" t="str">
        <f t="shared" si="0"/>
        <v>AES/EXP/ENQ/E-EXP-ENQ-A-001 Expiry of time limit to receive exit results – Confirmation of exit by Alternative Evidence (Enquiry information code: “Exited-Alternative Evidence”)</v>
      </c>
      <c r="B30" s="72" t="s">
        <v>461</v>
      </c>
      <c r="C30" s="100"/>
      <c r="D30" s="73" t="s">
        <v>352</v>
      </c>
      <c r="E30" s="74" t="s">
        <v>353</v>
      </c>
      <c r="F30" s="100"/>
      <c r="G30" s="100" t="s">
        <v>378</v>
      </c>
      <c r="H30" s="74" t="s">
        <v>375</v>
      </c>
      <c r="I30" s="100"/>
      <c r="J30" s="100" t="s">
        <v>515</v>
      </c>
      <c r="K30" s="71" t="e">
        <f t="shared" ca="1" si="1"/>
        <v>#NAME?</v>
      </c>
      <c r="L30" s="71" t="str">
        <f>"E-"&amp;Table13[[#This Row],[L1 - Code]]&amp;"-"&amp;Table13[[#This Row],[L2 - Code]]</f>
        <v>E-EXP-ENQ</v>
      </c>
      <c r="M30" s="75" t="str">
        <f>Table13[[#This Row],[L2 - Descr]]</f>
        <v>Enquiry Procedure</v>
      </c>
      <c r="N30"/>
    </row>
    <row r="31" spans="1:14" ht="43.2" x14ac:dyDescent="0.3">
      <c r="A31" s="71" t="str">
        <f t="shared" si="0"/>
        <v>AES/EXP/ENQ/E-EXP-ENQ-A-002 Expiry of timer to receive exit results - Invalidation after expiry of time limit to receive Alternative Evidence</v>
      </c>
      <c r="B31" s="72" t="s">
        <v>461</v>
      </c>
      <c r="C31" s="100"/>
      <c r="D31" s="73" t="s">
        <v>352</v>
      </c>
      <c r="E31" s="74" t="s">
        <v>353</v>
      </c>
      <c r="F31" s="100"/>
      <c r="G31" s="100" t="s">
        <v>378</v>
      </c>
      <c r="H31" s="74" t="s">
        <v>375</v>
      </c>
      <c r="I31" s="100"/>
      <c r="J31" s="100" t="s">
        <v>516</v>
      </c>
      <c r="K31" s="71" t="e">
        <f t="shared" ca="1" si="1"/>
        <v>#NAME?</v>
      </c>
      <c r="L31" s="71" t="str">
        <f>"E-"&amp;Table13[[#This Row],[L1 - Code]]&amp;"-"&amp;Table13[[#This Row],[L2 - Code]]</f>
        <v>E-EXP-ENQ</v>
      </c>
      <c r="M31" s="75" t="str">
        <f>Table13[[#This Row],[L2 - Descr]]</f>
        <v>Enquiry Procedure</v>
      </c>
      <c r="N31"/>
    </row>
    <row r="32" spans="1:14" ht="43.2" x14ac:dyDescent="0.3">
      <c r="A32" s="71" t="str">
        <f t="shared" si="0"/>
        <v>AES/EXP/ENQ/E-EXP-ENQ-A-003 Expiry of time limit to receive exit results – Enquiry information code: “Expected to Exit”</v>
      </c>
      <c r="B32" s="72" t="s">
        <v>461</v>
      </c>
      <c r="C32" s="100"/>
      <c r="D32" s="73" t="s">
        <v>352</v>
      </c>
      <c r="E32" s="74" t="s">
        <v>353</v>
      </c>
      <c r="F32" s="100"/>
      <c r="G32" s="100" t="s">
        <v>378</v>
      </c>
      <c r="H32" s="74" t="s">
        <v>375</v>
      </c>
      <c r="I32" s="100"/>
      <c r="J32" s="100" t="s">
        <v>517</v>
      </c>
      <c r="K32" s="71" t="e">
        <f t="shared" ca="1" si="1"/>
        <v>#NAME?</v>
      </c>
      <c r="L32" s="71" t="str">
        <f>"E-"&amp;Table13[[#This Row],[L1 - Code]]&amp;"-"&amp;Table13[[#This Row],[L2 - Code]]</f>
        <v>E-EXP-ENQ</v>
      </c>
      <c r="M32" s="75" t="str">
        <f>Table13[[#This Row],[L2 - Descr]]</f>
        <v>Enquiry Procedure</v>
      </c>
      <c r="N32"/>
    </row>
    <row r="33" spans="1:14" ht="43.2" x14ac:dyDescent="0.3">
      <c r="A33" s="71" t="str">
        <f t="shared" ref="A33:A56" si="2">B33&amp;"/"&amp;E33&amp;"/"&amp;H33&amp;"/"&amp;J33</f>
        <v>AES/EXP/ENQ/E-EXP-ENQ-A-004 Expiry of time limit to receive exit results – Enquiry information code: “Will not exit”</v>
      </c>
      <c r="B33" s="72" t="s">
        <v>461</v>
      </c>
      <c r="C33" s="100"/>
      <c r="D33" s="73" t="s">
        <v>352</v>
      </c>
      <c r="E33" s="74" t="s">
        <v>353</v>
      </c>
      <c r="F33" s="100"/>
      <c r="G33" s="100" t="s">
        <v>378</v>
      </c>
      <c r="H33" s="74" t="s">
        <v>375</v>
      </c>
      <c r="I33" s="100"/>
      <c r="J33" s="100" t="s">
        <v>518</v>
      </c>
      <c r="K33" s="71" t="e">
        <f t="shared" ref="K33:K56" ca="1" si="3">GetAcronym3(J33)</f>
        <v>#NAME?</v>
      </c>
      <c r="L33" s="71" t="str">
        <f>"E-"&amp;Table13[[#This Row],[L1 - Code]]&amp;"-"&amp;Table13[[#This Row],[L2 - Code]]</f>
        <v>E-EXP-ENQ</v>
      </c>
      <c r="M33" s="75" t="str">
        <f>Table13[[#This Row],[L2 - Descr]]</f>
        <v>Enquiry Procedure</v>
      </c>
      <c r="N33"/>
    </row>
    <row r="34" spans="1:14" ht="43.2" x14ac:dyDescent="0.3">
      <c r="A34" s="71" t="str">
        <f t="shared" si="2"/>
        <v>AES/EXP/ENQ/E-EXP-ENQ-A-005 Expiry of time limit to receive exit results after international diversion occurred - Exit Results received after Enquiry Procedure</v>
      </c>
      <c r="B34" s="72" t="s">
        <v>461</v>
      </c>
      <c r="C34" s="100"/>
      <c r="D34" s="73" t="s">
        <v>352</v>
      </c>
      <c r="E34" s="74" t="s">
        <v>353</v>
      </c>
      <c r="F34" s="100"/>
      <c r="G34" s="100" t="s">
        <v>378</v>
      </c>
      <c r="H34" s="74" t="s">
        <v>375</v>
      </c>
      <c r="I34" s="100"/>
      <c r="J34" s="100" t="s">
        <v>519</v>
      </c>
      <c r="K34" s="71" t="e">
        <f t="shared" ca="1" si="3"/>
        <v>#NAME?</v>
      </c>
      <c r="L34" s="71" t="str">
        <f>"E-"&amp;Table13[[#This Row],[L1 - Code]]&amp;"-"&amp;Table13[[#This Row],[L2 - Code]]</f>
        <v>E-EXP-ENQ</v>
      </c>
      <c r="M34" s="75" t="str">
        <f>Table13[[#This Row],[L2 - Descr]]</f>
        <v>Enquiry Procedure</v>
      </c>
      <c r="N34"/>
    </row>
    <row r="35" spans="1:14" ht="72" x14ac:dyDescent="0.3">
      <c r="A35" s="71" t="str">
        <f t="shared" si="2"/>
        <v>AES/EXP/ENQ/E-EXP-ENQ-A-006 Trader sends Enquiry Information on his/her own initiative (Enquiry information code: “Exited-Alternative Evidence” or “Exited-No Alternative Evidence”) - Exit Results received after Enquiry Procedure</v>
      </c>
      <c r="B35" s="72" t="s">
        <v>461</v>
      </c>
      <c r="C35" s="100"/>
      <c r="D35" s="73" t="s">
        <v>352</v>
      </c>
      <c r="E35" s="74" t="s">
        <v>353</v>
      </c>
      <c r="F35" s="100"/>
      <c r="G35" s="100" t="s">
        <v>378</v>
      </c>
      <c r="H35" s="74" t="s">
        <v>375</v>
      </c>
      <c r="I35" s="100"/>
      <c r="J35" s="100" t="s">
        <v>520</v>
      </c>
      <c r="K35" s="71" t="e">
        <f t="shared" ca="1" si="3"/>
        <v>#NAME?</v>
      </c>
      <c r="L35" s="71" t="str">
        <f>"E-"&amp;Table13[[#This Row],[L1 - Code]]&amp;"-"&amp;Table13[[#This Row],[L2 - Code]]</f>
        <v>E-EXP-ENQ</v>
      </c>
      <c r="M35" s="75" t="str">
        <f>Table13[[#This Row],[L2 - Descr]]</f>
        <v>Enquiry Procedure</v>
      </c>
      <c r="N35"/>
    </row>
    <row r="36" spans="1:14" ht="57.6" x14ac:dyDescent="0.3">
      <c r="A36" s="71" t="str">
        <f t="shared" si="2"/>
        <v>AES/EXP/ENQ/E-EXP-ENQ-A-007 Trader sends Enquiry Information on his/her own initiative (Enquiry information code: “Exited-Alternative Evidence”) - Confirmation of exit by Alternative Evidence</v>
      </c>
      <c r="B36" s="72" t="s">
        <v>461</v>
      </c>
      <c r="C36" s="100"/>
      <c r="D36" s="73" t="s">
        <v>352</v>
      </c>
      <c r="E36" s="74" t="s">
        <v>353</v>
      </c>
      <c r="F36" s="100"/>
      <c r="G36" s="100" t="s">
        <v>378</v>
      </c>
      <c r="H36" s="74" t="s">
        <v>375</v>
      </c>
      <c r="I36" s="100"/>
      <c r="J36" s="100" t="s">
        <v>521</v>
      </c>
      <c r="K36" s="71" t="e">
        <f t="shared" ca="1" si="3"/>
        <v>#NAME?</v>
      </c>
      <c r="L36" s="71" t="str">
        <f>"E-"&amp;Table13[[#This Row],[L1 - Code]]&amp;"-"&amp;Table13[[#This Row],[L2 - Code]]</f>
        <v>E-EXP-ENQ</v>
      </c>
      <c r="M36" s="75" t="str">
        <f>Table13[[#This Row],[L2 - Descr]]</f>
        <v>Enquiry Procedure</v>
      </c>
      <c r="N36"/>
    </row>
    <row r="37" spans="1:14" ht="57.6" x14ac:dyDescent="0.3">
      <c r="A37" s="71" t="str">
        <f t="shared" si="2"/>
        <v>AES/EXP/ENQ/E-EXP-ENQ-A-008 Trader sends Enquiry Information on his/her own initiative (Enquiry information code: “Exited-Alternative Evidence”) - Insufficient Alternative Evidence</v>
      </c>
      <c r="B37" s="72" t="s">
        <v>461</v>
      </c>
      <c r="C37" s="100"/>
      <c r="D37" s="73" t="s">
        <v>352</v>
      </c>
      <c r="E37" s="74" t="s">
        <v>353</v>
      </c>
      <c r="F37" s="100"/>
      <c r="G37" s="100" t="s">
        <v>378</v>
      </c>
      <c r="H37" s="74" t="s">
        <v>375</v>
      </c>
      <c r="I37" s="100"/>
      <c r="J37" s="100" t="s">
        <v>522</v>
      </c>
      <c r="K37" s="71" t="e">
        <f t="shared" ca="1" si="3"/>
        <v>#NAME?</v>
      </c>
      <c r="L37" s="71" t="str">
        <f>"E-"&amp;Table13[[#This Row],[L1 - Code]]&amp;"-"&amp;Table13[[#This Row],[L2 - Code]]</f>
        <v>E-EXP-ENQ</v>
      </c>
      <c r="M37" s="75" t="str">
        <f>Table13[[#This Row],[L2 - Descr]]</f>
        <v>Enquiry Procedure</v>
      </c>
      <c r="N37"/>
    </row>
    <row r="38" spans="1:14" ht="57.6" x14ac:dyDescent="0.3">
      <c r="A38" s="71" t="str">
        <f t="shared" si="2"/>
        <v>AES/EXP/ENQ/E-EXP-ENQ-A-009 Trader sends Enquiry Information on his/her own initiative (Enquiry information code: “Exited-No Alternative Evidence”) – No Release for Exit at the Customs Office of Exit</v>
      </c>
      <c r="B38" s="72" t="s">
        <v>461</v>
      </c>
      <c r="C38" s="100"/>
      <c r="D38" s="73" t="s">
        <v>352</v>
      </c>
      <c r="E38" s="74" t="s">
        <v>353</v>
      </c>
      <c r="F38" s="100"/>
      <c r="G38" s="100" t="s">
        <v>378</v>
      </c>
      <c r="H38" s="74" t="s">
        <v>375</v>
      </c>
      <c r="I38" s="100"/>
      <c r="J38" s="100" t="s">
        <v>523</v>
      </c>
      <c r="K38" s="71" t="e">
        <f t="shared" ca="1" si="3"/>
        <v>#NAME?</v>
      </c>
      <c r="L38" s="71" t="str">
        <f>"E-"&amp;Table13[[#This Row],[L1 - Code]]&amp;"-"&amp;Table13[[#This Row],[L2 - Code]]</f>
        <v>E-EXP-ENQ</v>
      </c>
      <c r="M38" s="75" t="str">
        <f>Table13[[#This Row],[L2 - Descr]]</f>
        <v>Enquiry Procedure</v>
      </c>
      <c r="N38"/>
    </row>
    <row r="39" spans="1:14" ht="43.2" x14ac:dyDescent="0.3">
      <c r="A39" s="71" t="str">
        <f t="shared" si="2"/>
        <v>AES/EXP/ENQ/E-EXP-ENQ-E-001 Expiry of time limit to receive exit results – Invalid Enquiry information/Insufficient Alternative Evidence, if any</v>
      </c>
      <c r="B39" s="72" t="s">
        <v>461</v>
      </c>
      <c r="C39" s="100"/>
      <c r="D39" s="73" t="s">
        <v>352</v>
      </c>
      <c r="E39" s="74" t="s">
        <v>353</v>
      </c>
      <c r="F39" s="100"/>
      <c r="G39" s="100" t="s">
        <v>378</v>
      </c>
      <c r="H39" s="74" t="s">
        <v>375</v>
      </c>
      <c r="I39" s="100"/>
      <c r="J39" s="100" t="s">
        <v>524</v>
      </c>
      <c r="K39" s="71" t="e">
        <f t="shared" ca="1" si="3"/>
        <v>#NAME?</v>
      </c>
      <c r="L39" s="71" t="str">
        <f>"E-"&amp;Table13[[#This Row],[L1 - Code]]&amp;"-"&amp;Table13[[#This Row],[L2 - Code]]</f>
        <v>E-EXP-ENQ</v>
      </c>
      <c r="M39" s="75" t="str">
        <f>Table13[[#This Row],[L2 - Descr]]</f>
        <v>Enquiry Procedure</v>
      </c>
      <c r="N39"/>
    </row>
    <row r="40" spans="1:14" ht="57.6" x14ac:dyDescent="0.3">
      <c r="A40" s="71" t="str">
        <f t="shared" si="2"/>
        <v>AES/EXP/ENQ/E-EXP-ENQ-E-002 Trader sends Enquiry Information on his/her own initiative (Enquiry information code: “Exited-Alternative Evidence” or “Exited-No Alternative Evidence”) - Invalid Enquiry Information</v>
      </c>
      <c r="B40" s="72" t="s">
        <v>461</v>
      </c>
      <c r="C40" s="100"/>
      <c r="D40" s="73" t="s">
        <v>352</v>
      </c>
      <c r="E40" s="74" t="s">
        <v>353</v>
      </c>
      <c r="F40" s="100"/>
      <c r="G40" s="100" t="s">
        <v>378</v>
      </c>
      <c r="H40" s="74" t="s">
        <v>375</v>
      </c>
      <c r="I40" s="100"/>
      <c r="J40" s="100" t="s">
        <v>525</v>
      </c>
      <c r="K40" s="71" t="e">
        <f t="shared" ca="1" si="3"/>
        <v>#NAME?</v>
      </c>
      <c r="L40" s="71" t="str">
        <f>"E-"&amp;Table13[[#This Row],[L1 - Code]]&amp;"-"&amp;Table13[[#This Row],[L2 - Code]]</f>
        <v>E-EXP-ENQ</v>
      </c>
      <c r="M40" s="75" t="str">
        <f>Table13[[#This Row],[L2 - Descr]]</f>
        <v>Enquiry Procedure</v>
      </c>
      <c r="N40"/>
    </row>
    <row r="41" spans="1:14" ht="43.2" x14ac:dyDescent="0.3">
      <c r="A41" s="71" t="str">
        <f t="shared" si="2"/>
        <v>AES/EXP/ENQ/E-EXP-ENQ-M-001 Expiry of time limit to receive exit results - Exit Results received after Enquiry Procedure</v>
      </c>
      <c r="B41" s="72" t="s">
        <v>461</v>
      </c>
      <c r="C41" s="100"/>
      <c r="D41" s="73" t="s">
        <v>352</v>
      </c>
      <c r="E41" s="74" t="s">
        <v>353</v>
      </c>
      <c r="F41" s="100"/>
      <c r="G41" s="100" t="s">
        <v>378</v>
      </c>
      <c r="H41" s="74" t="s">
        <v>375</v>
      </c>
      <c r="I41" s="100"/>
      <c r="J41" s="100" t="s">
        <v>526</v>
      </c>
      <c r="K41" s="71" t="e">
        <f t="shared" ca="1" si="3"/>
        <v>#NAME?</v>
      </c>
      <c r="L41" s="71" t="str">
        <f>"E-"&amp;Table13[[#This Row],[L1 - Code]]&amp;"-"&amp;Table13[[#This Row],[L2 - Code]]</f>
        <v>E-EXP-ENQ</v>
      </c>
      <c r="M41" s="75" t="str">
        <f>Table13[[#This Row],[L2 - Descr]]</f>
        <v>Enquiry Procedure</v>
      </c>
      <c r="N41"/>
    </row>
    <row r="42" spans="1:14" ht="43.2" x14ac:dyDescent="0.3">
      <c r="A42" s="71" t="str">
        <f t="shared" si="2"/>
        <v>AES/EXP/EXP/E-EXP-EXP-A-001 Control at Export with release for Export (Standard declaration)</v>
      </c>
      <c r="B42" s="72" t="s">
        <v>461</v>
      </c>
      <c r="C42" s="73" t="s">
        <v>351</v>
      </c>
      <c r="D42" s="73" t="s">
        <v>352</v>
      </c>
      <c r="E42" s="74" t="s">
        <v>353</v>
      </c>
      <c r="F42" s="73" t="s">
        <v>381</v>
      </c>
      <c r="G42" s="73" t="s">
        <v>382</v>
      </c>
      <c r="H42" s="74" t="s">
        <v>353</v>
      </c>
      <c r="I42" s="9" t="s">
        <v>397</v>
      </c>
      <c r="J42" s="9" t="s">
        <v>527</v>
      </c>
      <c r="K42" s="71" t="e">
        <f t="shared" ca="1" si="3"/>
        <v>#NAME?</v>
      </c>
      <c r="L42" s="71" t="str">
        <f>"E-"&amp;Table13[[#This Row],[L1 - Code]]&amp;"-"&amp;Table13[[#This Row],[L2 - Code]]</f>
        <v>E-EXP-EXP</v>
      </c>
      <c r="M42" s="75" t="str">
        <f>Table13[[#This Row],[L2 - Descr]]</f>
        <v>Export specific scenarios</v>
      </c>
      <c r="N42"/>
    </row>
    <row r="43" spans="1:14" ht="43.2" x14ac:dyDescent="0.3">
      <c r="A43" s="71" t="str">
        <f t="shared" si="2"/>
        <v>AES/EXP/EXP/E-EXP-EXP-A-002 Control at Export with release for Export refused</v>
      </c>
      <c r="B43" s="72" t="s">
        <v>461</v>
      </c>
      <c r="C43" s="73" t="s">
        <v>351</v>
      </c>
      <c r="D43" s="73" t="s">
        <v>352</v>
      </c>
      <c r="E43" s="74" t="s">
        <v>353</v>
      </c>
      <c r="F43" s="73" t="s">
        <v>381</v>
      </c>
      <c r="G43" s="73" t="s">
        <v>382</v>
      </c>
      <c r="H43" s="74" t="s">
        <v>353</v>
      </c>
      <c r="I43" s="9" t="s">
        <v>385</v>
      </c>
      <c r="J43" s="9" t="s">
        <v>528</v>
      </c>
      <c r="K43" s="71" t="e">
        <f t="shared" ca="1" si="3"/>
        <v>#NAME?</v>
      </c>
      <c r="L43" s="71" t="str">
        <f>"E-"&amp;Table13[[#This Row],[L1 - Code]]&amp;"-"&amp;Table13[[#This Row],[L2 - Code]]</f>
        <v>E-EXP-EXP</v>
      </c>
      <c r="M43" s="75" t="str">
        <f>Table13[[#This Row],[L2 - Descr]]</f>
        <v>Export specific scenarios</v>
      </c>
      <c r="N43"/>
    </row>
    <row r="44" spans="1:14" ht="43.2" x14ac:dyDescent="0.3">
      <c r="A44" s="71" t="str">
        <f t="shared" si="2"/>
        <v>AES/EXP/EXP/E-EXP-EXP-A-003 Declaration submission prior to presentation</v>
      </c>
      <c r="B44" s="72" t="s">
        <v>461</v>
      </c>
      <c r="C44" s="73" t="s">
        <v>351</v>
      </c>
      <c r="D44" s="73" t="s">
        <v>352</v>
      </c>
      <c r="E44" s="74" t="s">
        <v>353</v>
      </c>
      <c r="F44" s="73" t="s">
        <v>381</v>
      </c>
      <c r="G44" s="73" t="s">
        <v>382</v>
      </c>
      <c r="H44" s="74" t="s">
        <v>353</v>
      </c>
      <c r="I44" s="9" t="s">
        <v>387</v>
      </c>
      <c r="J44" s="9" t="s">
        <v>529</v>
      </c>
      <c r="K44" s="71" t="e">
        <f t="shared" ca="1" si="3"/>
        <v>#NAME?</v>
      </c>
      <c r="L44" s="71" t="str">
        <f>"E-"&amp;Table13[[#This Row],[L1 - Code]]&amp;"-"&amp;Table13[[#This Row],[L2 - Code]]</f>
        <v>E-EXP-EXP</v>
      </c>
      <c r="M44" s="75" t="str">
        <f>Table13[[#This Row],[L2 - Descr]]</f>
        <v>Export specific scenarios</v>
      </c>
      <c r="N44"/>
    </row>
    <row r="45" spans="1:14" ht="43.2" x14ac:dyDescent="0.3">
      <c r="A45" s="71" t="str">
        <f t="shared" si="2"/>
        <v>AES/EXP/EXP/E-EXP-EXP-A-004 Correction of the pre-lodged declaration prior to presentation of goods</v>
      </c>
      <c r="B45" s="72" t="s">
        <v>461</v>
      </c>
      <c r="C45" s="73" t="s">
        <v>351</v>
      </c>
      <c r="D45" s="73" t="s">
        <v>352</v>
      </c>
      <c r="E45" s="74" t="s">
        <v>353</v>
      </c>
      <c r="F45" s="73" t="s">
        <v>381</v>
      </c>
      <c r="G45" s="73" t="s">
        <v>382</v>
      </c>
      <c r="H45" s="74" t="s">
        <v>353</v>
      </c>
      <c r="I45" s="9" t="s">
        <v>389</v>
      </c>
      <c r="J45" s="9" t="s">
        <v>530</v>
      </c>
      <c r="K45" s="71" t="e">
        <f t="shared" ca="1" si="3"/>
        <v>#NAME?</v>
      </c>
      <c r="L45" s="71" t="str">
        <f>"E-"&amp;Table13[[#This Row],[L1 - Code]]&amp;"-"&amp;Table13[[#This Row],[L2 - Code]]</f>
        <v>E-EXP-EXP</v>
      </c>
      <c r="M45" s="75" t="str">
        <f>Table13[[#This Row],[L2 - Descr]]</f>
        <v>Export specific scenarios</v>
      </c>
      <c r="N45"/>
    </row>
    <row r="46" spans="1:14" ht="43.2" x14ac:dyDescent="0.3">
      <c r="A46" s="71" t="str">
        <f t="shared" si="2"/>
        <v>AES/EXP/EXP/E-EXP-EXP-A-005 Cancellation of the pre-lodged declaration prior to presentation of goods</v>
      </c>
      <c r="B46" s="72" t="s">
        <v>461</v>
      </c>
      <c r="C46" s="73" t="s">
        <v>351</v>
      </c>
      <c r="D46" s="73" t="s">
        <v>352</v>
      </c>
      <c r="E46" s="74" t="s">
        <v>353</v>
      </c>
      <c r="F46" s="73" t="s">
        <v>381</v>
      </c>
      <c r="G46" s="73" t="s">
        <v>382</v>
      </c>
      <c r="H46" s="74" t="s">
        <v>353</v>
      </c>
      <c r="I46" s="9" t="s">
        <v>399</v>
      </c>
      <c r="J46" s="9" t="s">
        <v>531</v>
      </c>
      <c r="K46" s="71" t="e">
        <f t="shared" ca="1" si="3"/>
        <v>#NAME?</v>
      </c>
      <c r="L46" s="71" t="str">
        <f>"E-"&amp;Table13[[#This Row],[L1 - Code]]&amp;"-"&amp;Table13[[#This Row],[L2 - Code]]</f>
        <v>E-EXP-EXP</v>
      </c>
      <c r="M46" s="75" t="str">
        <f>Table13[[#This Row],[L2 - Descr]]</f>
        <v>Export specific scenarios</v>
      </c>
      <c r="N46"/>
    </row>
    <row r="47" spans="1:14" ht="43.2" x14ac:dyDescent="0.3">
      <c r="A47" s="71" t="str">
        <f t="shared" si="2"/>
        <v>AES/EXP/EXP/E-EXP-EXP-A-006 Declaration submission prior to presentation with invalid presentation notification</v>
      </c>
      <c r="B47" s="72" t="s">
        <v>461</v>
      </c>
      <c r="C47" s="73" t="s">
        <v>351</v>
      </c>
      <c r="D47" s="73" t="s">
        <v>352</v>
      </c>
      <c r="E47" s="74" t="s">
        <v>353</v>
      </c>
      <c r="F47" s="73" t="s">
        <v>381</v>
      </c>
      <c r="G47" s="73" t="s">
        <v>382</v>
      </c>
      <c r="H47" s="74" t="s">
        <v>353</v>
      </c>
      <c r="I47" s="9" t="s">
        <v>391</v>
      </c>
      <c r="J47" s="9" t="s">
        <v>532</v>
      </c>
      <c r="K47" s="71" t="e">
        <f t="shared" ca="1" si="3"/>
        <v>#NAME?</v>
      </c>
      <c r="L47" s="71" t="str">
        <f>"E-"&amp;Table13[[#This Row],[L1 - Code]]&amp;"-"&amp;Table13[[#This Row],[L2 - Code]]</f>
        <v>E-EXP-EXP</v>
      </c>
      <c r="M47" s="75" t="str">
        <f>Table13[[#This Row],[L2 - Descr]]</f>
        <v>Export specific scenarios</v>
      </c>
      <c r="N47"/>
    </row>
    <row r="48" spans="1:14" ht="43.2" x14ac:dyDescent="0.3">
      <c r="A48" s="19" t="str">
        <f t="shared" si="2"/>
        <v>AES/EXP/EXP/E-EXP-EXP-A-007 Export and Exit when the Customs Office of Export is the Customs Office of Exit</v>
      </c>
      <c r="B48" s="88" t="s">
        <v>461</v>
      </c>
      <c r="C48" s="20" t="s">
        <v>351</v>
      </c>
      <c r="D48" s="20" t="s">
        <v>352</v>
      </c>
      <c r="E48" s="15" t="s">
        <v>353</v>
      </c>
      <c r="F48" s="15" t="s">
        <v>381</v>
      </c>
      <c r="G48" s="15" t="s">
        <v>382</v>
      </c>
      <c r="H48" s="15" t="s">
        <v>353</v>
      </c>
      <c r="I48" s="15" t="s">
        <v>395</v>
      </c>
      <c r="J48" s="89" t="s">
        <v>533</v>
      </c>
      <c r="K48" s="19" t="e">
        <f t="shared" ca="1" si="3"/>
        <v>#NAME?</v>
      </c>
      <c r="L48" s="19" t="str">
        <f>"E-"&amp;Table13[[#This Row],[L1 - Code]]&amp;"-"&amp;Table13[[#This Row],[L2 - Code]]</f>
        <v>E-EXP-EXP</v>
      </c>
      <c r="M48" s="19" t="str">
        <f>Table13[[#This Row],[L2 - Descr]]</f>
        <v>Export specific scenarios</v>
      </c>
    </row>
    <row r="49" spans="1:14" ht="43.2" x14ac:dyDescent="0.3">
      <c r="A49" s="71" t="str">
        <f t="shared" si="2"/>
        <v>AES/EXP/EXP/E-EXP-EXP-A-008 Declaration amendment accepted</v>
      </c>
      <c r="B49" s="72" t="s">
        <v>461</v>
      </c>
      <c r="C49" s="73" t="s">
        <v>351</v>
      </c>
      <c r="D49" s="73" t="s">
        <v>352</v>
      </c>
      <c r="E49" s="74" t="s">
        <v>353</v>
      </c>
      <c r="F49" s="73" t="s">
        <v>381</v>
      </c>
      <c r="G49" s="73" t="s">
        <v>382</v>
      </c>
      <c r="H49" s="74" t="s">
        <v>353</v>
      </c>
      <c r="I49" s="73" t="s">
        <v>534</v>
      </c>
      <c r="J49" s="73" t="s">
        <v>535</v>
      </c>
      <c r="K49" s="71" t="e">
        <f t="shared" ca="1" si="3"/>
        <v>#NAME?</v>
      </c>
      <c r="L49" s="71" t="str">
        <f>"E-"&amp;Table13[[#This Row],[L1 - Code]]&amp;"-"&amp;Table13[[#This Row],[L2 - Code]]</f>
        <v>E-EXP-EXP</v>
      </c>
      <c r="M49" s="75" t="str">
        <f>Table13[[#This Row],[L2 - Descr]]</f>
        <v>Export specific scenarios</v>
      </c>
      <c r="N49"/>
    </row>
    <row r="50" spans="1:14" ht="43.2" x14ac:dyDescent="0.3">
      <c r="A50" s="71" t="str">
        <f t="shared" si="2"/>
        <v>AES/EXP/EXP/E-EXP-EXP-E-001 Declaration submission prior to presentation with timer expiry</v>
      </c>
      <c r="B50" s="72" t="s">
        <v>461</v>
      </c>
      <c r="C50" s="73" t="s">
        <v>351</v>
      </c>
      <c r="D50" s="73" t="s">
        <v>352</v>
      </c>
      <c r="E50" s="74" t="s">
        <v>353</v>
      </c>
      <c r="F50" s="73" t="s">
        <v>381</v>
      </c>
      <c r="G50" s="73" t="s">
        <v>382</v>
      </c>
      <c r="H50" s="74" t="s">
        <v>353</v>
      </c>
      <c r="I50" s="9" t="s">
        <v>401</v>
      </c>
      <c r="J50" s="9" t="s">
        <v>536</v>
      </c>
      <c r="K50" s="71" t="e">
        <f t="shared" ca="1" si="3"/>
        <v>#NAME?</v>
      </c>
      <c r="L50" s="71" t="str">
        <f>"E-"&amp;Table13[[#This Row],[L1 - Code]]&amp;"-"&amp;Table13[[#This Row],[L2 - Code]]</f>
        <v>E-EXP-EXP</v>
      </c>
      <c r="M50" s="75" t="str">
        <f>Table13[[#This Row],[L2 - Descr]]</f>
        <v>Export specific scenarios</v>
      </c>
      <c r="N50"/>
    </row>
    <row r="51" spans="1:14" ht="43.2" x14ac:dyDescent="0.3">
      <c r="A51" s="71" t="str">
        <f t="shared" si="2"/>
        <v>AES/EXP/EXP/E-EXP-EXP-E-002 Rejection of declaration</v>
      </c>
      <c r="B51" s="72" t="s">
        <v>461</v>
      </c>
      <c r="C51" s="73" t="s">
        <v>351</v>
      </c>
      <c r="D51" s="73" t="s">
        <v>352</v>
      </c>
      <c r="E51" s="74" t="s">
        <v>353</v>
      </c>
      <c r="F51" s="73" t="s">
        <v>381</v>
      </c>
      <c r="G51" s="73" t="s">
        <v>382</v>
      </c>
      <c r="H51" s="74" t="s">
        <v>353</v>
      </c>
      <c r="I51" s="73" t="s">
        <v>537</v>
      </c>
      <c r="J51" s="73" t="s">
        <v>538</v>
      </c>
      <c r="K51" s="71" t="e">
        <f t="shared" ca="1" si="3"/>
        <v>#NAME?</v>
      </c>
      <c r="L51" s="71" t="str">
        <f>"E-"&amp;Table13[[#This Row],[L1 - Code]]&amp;"-"&amp;Table13[[#This Row],[L2 - Code]]</f>
        <v>E-EXP-EXP</v>
      </c>
      <c r="M51" s="75" t="str">
        <f>Table13[[#This Row],[L2 - Descr]]</f>
        <v>Export specific scenarios</v>
      </c>
      <c r="N51"/>
    </row>
    <row r="52" spans="1:14" ht="43.2" x14ac:dyDescent="0.3">
      <c r="A52" s="71" t="str">
        <f t="shared" si="2"/>
        <v>AES/EXP/EXP/E-EXP-EXP-E-003 Declaration amendment rejected</v>
      </c>
      <c r="B52" s="72" t="s">
        <v>461</v>
      </c>
      <c r="C52" s="73" t="s">
        <v>351</v>
      </c>
      <c r="D52" s="73" t="s">
        <v>352</v>
      </c>
      <c r="E52" s="74" t="s">
        <v>353</v>
      </c>
      <c r="F52" s="73" t="s">
        <v>381</v>
      </c>
      <c r="G52" s="73" t="s">
        <v>382</v>
      </c>
      <c r="H52" s="74" t="s">
        <v>353</v>
      </c>
      <c r="I52" s="73" t="s">
        <v>539</v>
      </c>
      <c r="J52" s="73" t="s">
        <v>540</v>
      </c>
      <c r="K52" s="71" t="e">
        <f t="shared" ca="1" si="3"/>
        <v>#NAME?</v>
      </c>
      <c r="L52" s="71" t="str">
        <f>"E-"&amp;Table13[[#This Row],[L1 - Code]]&amp;"-"&amp;Table13[[#This Row],[L2 - Code]]</f>
        <v>E-EXP-EXP</v>
      </c>
      <c r="M52" s="75" t="str">
        <f>Table13[[#This Row],[L2 - Descr]]</f>
        <v>Export specific scenarios</v>
      </c>
      <c r="N52"/>
    </row>
    <row r="53" spans="1:14" ht="28.8" x14ac:dyDescent="0.3">
      <c r="A53" s="71" t="str">
        <f t="shared" si="2"/>
        <v>AES/EXP/EXT/E-EXP-EXT-A-001 Control at Exit with release for Exit</v>
      </c>
      <c r="B53" s="72" t="s">
        <v>461</v>
      </c>
      <c r="C53" s="73" t="s">
        <v>351</v>
      </c>
      <c r="D53" s="73" t="s">
        <v>352</v>
      </c>
      <c r="E53" s="74" t="s">
        <v>353</v>
      </c>
      <c r="F53" s="73" t="s">
        <v>373</v>
      </c>
      <c r="G53" s="73" t="s">
        <v>404</v>
      </c>
      <c r="H53" s="74" t="s">
        <v>405</v>
      </c>
      <c r="I53" s="73" t="s">
        <v>379</v>
      </c>
      <c r="J53" s="73" t="s">
        <v>541</v>
      </c>
      <c r="K53" s="71" t="e">
        <f t="shared" ca="1" si="3"/>
        <v>#NAME?</v>
      </c>
      <c r="L53" s="71" t="str">
        <f>"E-"&amp;Table13[[#This Row],[L1 - Code]]&amp;"-"&amp;Table13[[#This Row],[L2 - Code]]</f>
        <v>E-EXP-EXT</v>
      </c>
      <c r="M53" s="75" t="str">
        <f>Table13[[#This Row],[L2 - Descr]]</f>
        <v>Exit specific scenarios</v>
      </c>
      <c r="N53"/>
    </row>
    <row r="54" spans="1:14" ht="28.8" x14ac:dyDescent="0.3">
      <c r="A54" s="71" t="str">
        <f t="shared" si="2"/>
        <v>AES/EXP/EXT/E-EXP-EXT-A-002 Control at Exit with release for Exit refused</v>
      </c>
      <c r="B54" s="72" t="s">
        <v>461</v>
      </c>
      <c r="C54" s="73" t="s">
        <v>351</v>
      </c>
      <c r="D54" s="73" t="s">
        <v>352</v>
      </c>
      <c r="E54" s="74" t="s">
        <v>353</v>
      </c>
      <c r="F54" s="73" t="s">
        <v>373</v>
      </c>
      <c r="G54" s="73" t="s">
        <v>404</v>
      </c>
      <c r="H54" s="74" t="s">
        <v>405</v>
      </c>
      <c r="I54" s="73" t="s">
        <v>542</v>
      </c>
      <c r="J54" s="73" t="s">
        <v>543</v>
      </c>
      <c r="K54" s="71" t="e">
        <f t="shared" ca="1" si="3"/>
        <v>#NAME?</v>
      </c>
      <c r="L54" s="71" t="str">
        <f>"E-"&amp;Table13[[#This Row],[L1 - Code]]&amp;"-"&amp;Table13[[#This Row],[L2 - Code]]</f>
        <v>E-EXP-EXT</v>
      </c>
      <c r="M54" s="75" t="str">
        <f>Table13[[#This Row],[L2 - Descr]]</f>
        <v>Exit specific scenarios</v>
      </c>
      <c r="N54"/>
    </row>
    <row r="55" spans="1:14" ht="28.8" x14ac:dyDescent="0.3">
      <c r="A55" s="71" t="str">
        <f t="shared" si="2"/>
        <v>AES/EXP/EXT/E-EXP-EXT-A-003 Arrival at Exit registered by customs officer</v>
      </c>
      <c r="B55" s="72" t="s">
        <v>461</v>
      </c>
      <c r="C55" s="73" t="s">
        <v>351</v>
      </c>
      <c r="D55" s="73" t="s">
        <v>352</v>
      </c>
      <c r="E55" s="74" t="s">
        <v>353</v>
      </c>
      <c r="F55" s="73" t="s">
        <v>373</v>
      </c>
      <c r="G55" s="73" t="s">
        <v>404</v>
      </c>
      <c r="H55" s="74" t="s">
        <v>405</v>
      </c>
      <c r="I55" s="73" t="s">
        <v>544</v>
      </c>
      <c r="J55" s="73" t="s">
        <v>545</v>
      </c>
      <c r="K55" s="71" t="e">
        <f t="shared" ca="1" si="3"/>
        <v>#NAME?</v>
      </c>
      <c r="L55" s="71" t="str">
        <f>"E-"&amp;Table13[[#This Row],[L1 - Code]]&amp;"-"&amp;Table13[[#This Row],[L2 - Code]]</f>
        <v>E-EXP-EXT</v>
      </c>
      <c r="M55" s="75" t="str">
        <f>Table13[[#This Row],[L2 - Descr]]</f>
        <v>Exit specific scenarios</v>
      </c>
      <c r="N55"/>
    </row>
    <row r="56" spans="1:14" ht="28.8" x14ac:dyDescent="0.3">
      <c r="A56" s="71" t="str">
        <f t="shared" si="2"/>
        <v>AES/EXP/EXT/E-EXP-EXT-A-004 Exit after Storing</v>
      </c>
      <c r="B56" s="72" t="s">
        <v>461</v>
      </c>
      <c r="C56" s="73" t="s">
        <v>351</v>
      </c>
      <c r="D56" s="73" t="s">
        <v>352</v>
      </c>
      <c r="E56" s="74" t="s">
        <v>353</v>
      </c>
      <c r="F56" s="73" t="s">
        <v>373</v>
      </c>
      <c r="G56" s="73" t="s">
        <v>404</v>
      </c>
      <c r="H56" s="74" t="s">
        <v>405</v>
      </c>
      <c r="I56" s="73" t="s">
        <v>546</v>
      </c>
      <c r="J56" s="73" t="s">
        <v>547</v>
      </c>
      <c r="K56" s="71" t="e">
        <f t="shared" ca="1" si="3"/>
        <v>#NAME?</v>
      </c>
      <c r="L56" s="71" t="str">
        <f>"E-"&amp;Table13[[#This Row],[L1 - Code]]&amp;"-"&amp;Table13[[#This Row],[L2 - Code]]</f>
        <v>E-EXP-EXT</v>
      </c>
      <c r="M56" s="75" t="str">
        <f>Table13[[#This Row],[L2 - Descr]]</f>
        <v>Exit specific scenarios</v>
      </c>
      <c r="N56"/>
    </row>
    <row r="57" spans="1:14" ht="28.8" x14ac:dyDescent="0.3">
      <c r="A57" s="71" t="str">
        <f t="shared" ref="A57:A88" si="4">B57&amp;"/"&amp;E57&amp;"/"&amp;H57&amp;"/"&amp;J57</f>
        <v>AES/EXP/EXT/E-EXP-EXT-A-005 Exit after reception of multiple manifests</v>
      </c>
      <c r="B57" s="72" t="s">
        <v>461</v>
      </c>
      <c r="C57" s="73" t="s">
        <v>351</v>
      </c>
      <c r="D57" s="73" t="s">
        <v>352</v>
      </c>
      <c r="E57" s="74" t="s">
        <v>353</v>
      </c>
      <c r="F57" s="73" t="s">
        <v>373</v>
      </c>
      <c r="G57" s="73" t="s">
        <v>404</v>
      </c>
      <c r="H57" s="74" t="s">
        <v>405</v>
      </c>
      <c r="I57" s="73" t="s">
        <v>548</v>
      </c>
      <c r="J57" s="73" t="s">
        <v>549</v>
      </c>
      <c r="K57" s="71" t="e">
        <f t="shared" ref="K57:K88" ca="1" si="5">GetAcronym3(J57)</f>
        <v>#NAME?</v>
      </c>
      <c r="L57" s="71" t="str">
        <f>"E-"&amp;Table13[[#This Row],[L1 - Code]]&amp;"-"&amp;Table13[[#This Row],[L2 - Code]]</f>
        <v>E-EXP-EXT</v>
      </c>
      <c r="M57" s="75" t="str">
        <f>Table13[[#This Row],[L2 - Descr]]</f>
        <v>Exit specific scenarios</v>
      </c>
      <c r="N57"/>
    </row>
    <row r="58" spans="1:14" ht="28.8" x14ac:dyDescent="0.3">
      <c r="A58" s="71" t="str">
        <f t="shared" si="4"/>
        <v>AES/EXP/EXT/E-EXP-EXT-A-006 Exit information available through other systems</v>
      </c>
      <c r="B58" s="72" t="s">
        <v>461</v>
      </c>
      <c r="C58" s="73" t="s">
        <v>351</v>
      </c>
      <c r="D58" s="73" t="s">
        <v>352</v>
      </c>
      <c r="E58" s="74" t="s">
        <v>353</v>
      </c>
      <c r="F58" s="73" t="s">
        <v>373</v>
      </c>
      <c r="G58" s="73" t="s">
        <v>404</v>
      </c>
      <c r="H58" s="74" t="s">
        <v>405</v>
      </c>
      <c r="I58" s="73" t="s">
        <v>550</v>
      </c>
      <c r="J58" s="73" t="s">
        <v>551</v>
      </c>
      <c r="K58" s="71" t="e">
        <f t="shared" ca="1" si="5"/>
        <v>#NAME?</v>
      </c>
      <c r="L58" s="71" t="str">
        <f>"E-"&amp;Table13[[#This Row],[L1 - Code]]&amp;"-"&amp;Table13[[#This Row],[L2 - Code]]</f>
        <v>E-EXP-EXT</v>
      </c>
      <c r="M58" s="75" t="str">
        <f>Table13[[#This Row],[L2 - Descr]]</f>
        <v>Exit specific scenarios</v>
      </c>
      <c r="N58"/>
    </row>
    <row r="59" spans="1:14" ht="28.8" x14ac:dyDescent="0.3">
      <c r="A59" s="71" t="str">
        <f t="shared" si="4"/>
        <v>AES/EXP/EXT/E-EXP-EXT-E-001 Rejection of arrival notification</v>
      </c>
      <c r="B59" s="72" t="s">
        <v>461</v>
      </c>
      <c r="C59" s="73" t="s">
        <v>351</v>
      </c>
      <c r="D59" s="73" t="s">
        <v>352</v>
      </c>
      <c r="E59" s="74" t="s">
        <v>353</v>
      </c>
      <c r="F59" s="73" t="s">
        <v>373</v>
      </c>
      <c r="G59" s="73" t="s">
        <v>404</v>
      </c>
      <c r="H59" s="74" t="s">
        <v>405</v>
      </c>
      <c r="I59" s="73" t="s">
        <v>376</v>
      </c>
      <c r="J59" s="73" t="s">
        <v>552</v>
      </c>
      <c r="K59" s="71" t="e">
        <f t="shared" ca="1" si="5"/>
        <v>#NAME?</v>
      </c>
      <c r="L59" s="71" t="str">
        <f>"E-"&amp;Table13[[#This Row],[L1 - Code]]&amp;"-"&amp;Table13[[#This Row],[L2 - Code]]</f>
        <v>E-EXP-EXT</v>
      </c>
      <c r="M59" s="75" t="str">
        <f>Table13[[#This Row],[L2 - Descr]]</f>
        <v>Exit specific scenarios</v>
      </c>
      <c r="N59"/>
    </row>
    <row r="60" spans="1:14" ht="28.8" x14ac:dyDescent="0.3">
      <c r="A60" s="71" t="str">
        <f t="shared" si="4"/>
        <v>AES/EXP/EXT/E-EXP-EXT-E-002 Rejection of Manifest</v>
      </c>
      <c r="B60" s="72" t="s">
        <v>461</v>
      </c>
      <c r="C60" s="73" t="s">
        <v>351</v>
      </c>
      <c r="D60" s="73" t="s">
        <v>352</v>
      </c>
      <c r="E60" s="74" t="s">
        <v>353</v>
      </c>
      <c r="F60" s="73" t="s">
        <v>373</v>
      </c>
      <c r="G60" s="73" t="s">
        <v>404</v>
      </c>
      <c r="H60" s="74" t="s">
        <v>405</v>
      </c>
      <c r="I60" s="73" t="s">
        <v>553</v>
      </c>
      <c r="J60" s="73" t="s">
        <v>554</v>
      </c>
      <c r="K60" s="71" t="e">
        <f t="shared" ca="1" si="5"/>
        <v>#NAME?</v>
      </c>
      <c r="L60" s="71" t="str">
        <f>"E-"&amp;Table13[[#This Row],[L1 - Code]]&amp;"-"&amp;Table13[[#This Row],[L2 - Code]]</f>
        <v>E-EXP-EXT</v>
      </c>
      <c r="M60" s="75" t="str">
        <f>Table13[[#This Row],[L2 - Descr]]</f>
        <v>Exit specific scenarios</v>
      </c>
      <c r="N60"/>
    </row>
    <row r="61" spans="1:14" ht="43.2" x14ac:dyDescent="0.3">
      <c r="A61" s="71" t="str">
        <f t="shared" si="4"/>
        <v>AES/EXP/GUE/E-EXP-GUE-A-001 Control at Export with release for Export when goods are under excise duty suspension arrangement</v>
      </c>
      <c r="B61" s="72" t="s">
        <v>461</v>
      </c>
      <c r="C61" s="73" t="s">
        <v>351</v>
      </c>
      <c r="D61" s="73" t="s">
        <v>352</v>
      </c>
      <c r="E61" s="74" t="s">
        <v>353</v>
      </c>
      <c r="F61" s="73" t="s">
        <v>430</v>
      </c>
      <c r="G61" s="73" t="s">
        <v>555</v>
      </c>
      <c r="H61" s="74" t="s">
        <v>556</v>
      </c>
      <c r="I61" s="73" t="s">
        <v>557</v>
      </c>
      <c r="J61" s="73" t="s">
        <v>558</v>
      </c>
      <c r="K61" s="71" t="e">
        <f t="shared" ca="1" si="5"/>
        <v>#NAME?</v>
      </c>
      <c r="L61" s="71" t="str">
        <f>"E-"&amp;Table13[[#This Row],[L1 - Code]]&amp;"-"&amp;Table13[[#This Row],[L2 - Code]]</f>
        <v>E-EXP-GUE</v>
      </c>
      <c r="M61" s="75" t="str">
        <f>Table13[[#This Row],[L2 - Descr]]</f>
        <v>Goods under Excise</v>
      </c>
      <c r="N61"/>
    </row>
    <row r="62" spans="1:14" ht="43.2" x14ac:dyDescent="0.3">
      <c r="A62" s="71" t="str">
        <f t="shared" si="4"/>
        <v>AES/EXP/GUE/E-EXP-GUE-A-002 Control at Export with release for Export refused when goods are under excise duty suspension arrangement</v>
      </c>
      <c r="B62" s="72" t="s">
        <v>461</v>
      </c>
      <c r="C62" s="73" t="s">
        <v>351</v>
      </c>
      <c r="D62" s="73" t="s">
        <v>352</v>
      </c>
      <c r="E62" s="74" t="s">
        <v>353</v>
      </c>
      <c r="F62" s="73" t="s">
        <v>430</v>
      </c>
      <c r="G62" s="73" t="s">
        <v>555</v>
      </c>
      <c r="H62" s="74" t="s">
        <v>556</v>
      </c>
      <c r="I62" s="73" t="s">
        <v>559</v>
      </c>
      <c r="J62" s="73" t="s">
        <v>560</v>
      </c>
      <c r="K62" s="71" t="e">
        <f t="shared" ca="1" si="5"/>
        <v>#NAME?</v>
      </c>
      <c r="L62" s="71" t="str">
        <f>"E-"&amp;Table13[[#This Row],[L1 - Code]]&amp;"-"&amp;Table13[[#This Row],[L2 - Code]]</f>
        <v>E-EXP-GUE</v>
      </c>
      <c r="M62" s="75" t="str">
        <f>Table13[[#This Row],[L2 - Descr]]</f>
        <v>Goods under Excise</v>
      </c>
      <c r="N62"/>
    </row>
    <row r="63" spans="1:14" ht="43.2" x14ac:dyDescent="0.3">
      <c r="A63" s="71" t="str">
        <f t="shared" si="4"/>
        <v>AES/EXP/GUE/E-EXP-GUE-A-003 Control at Exit with release for Exit refused when goods are under excise duty suspension arrangement</v>
      </c>
      <c r="B63" s="72" t="s">
        <v>461</v>
      </c>
      <c r="C63" s="73" t="s">
        <v>351</v>
      </c>
      <c r="D63" s="73" t="s">
        <v>352</v>
      </c>
      <c r="E63" s="74" t="s">
        <v>353</v>
      </c>
      <c r="F63" s="73" t="s">
        <v>430</v>
      </c>
      <c r="G63" s="73" t="s">
        <v>555</v>
      </c>
      <c r="H63" s="74" t="s">
        <v>556</v>
      </c>
      <c r="I63" s="73" t="s">
        <v>561</v>
      </c>
      <c r="J63" s="73" t="s">
        <v>562</v>
      </c>
      <c r="K63" s="71" t="e">
        <f t="shared" ca="1" si="5"/>
        <v>#NAME?</v>
      </c>
      <c r="L63" s="71" t="str">
        <f>"E-"&amp;Table13[[#This Row],[L1 - Code]]&amp;"-"&amp;Table13[[#This Row],[L2 - Code]]</f>
        <v>E-EXP-GUE</v>
      </c>
      <c r="M63" s="75" t="str">
        <f>Table13[[#This Row],[L2 - Descr]]</f>
        <v>Goods under Excise</v>
      </c>
      <c r="N63"/>
    </row>
    <row r="64" spans="1:14" ht="43.2" x14ac:dyDescent="0.3">
      <c r="A64" s="71" t="str">
        <f t="shared" si="4"/>
        <v>AES/EXP/GUE/E-EXP-GUE-A-004 Declaration submission prior to presentation when goods are under excise duty suspension arrangement</v>
      </c>
      <c r="B64" s="72" t="s">
        <v>461</v>
      </c>
      <c r="C64" s="73" t="s">
        <v>351</v>
      </c>
      <c r="D64" s="73" t="s">
        <v>352</v>
      </c>
      <c r="E64" s="74" t="s">
        <v>353</v>
      </c>
      <c r="F64" s="73" t="s">
        <v>430</v>
      </c>
      <c r="G64" s="73" t="s">
        <v>555</v>
      </c>
      <c r="H64" s="74" t="s">
        <v>556</v>
      </c>
      <c r="I64" s="73" t="s">
        <v>563</v>
      </c>
      <c r="J64" s="73" t="s">
        <v>564</v>
      </c>
      <c r="K64" s="71" t="e">
        <f t="shared" ca="1" si="5"/>
        <v>#NAME?</v>
      </c>
      <c r="L64" s="71" t="str">
        <f>"E-"&amp;Table13[[#This Row],[L1 - Code]]&amp;"-"&amp;Table13[[#This Row],[L2 - Code]]</f>
        <v>E-EXP-GUE</v>
      </c>
      <c r="M64" s="75" t="str">
        <f>Table13[[#This Row],[L2 - Descr]]</f>
        <v>Goods under Excise</v>
      </c>
      <c r="N64"/>
    </row>
    <row r="65" spans="1:14" ht="43.2" x14ac:dyDescent="0.3">
      <c r="A65" s="71" t="str">
        <f t="shared" si="4"/>
        <v>AES/EXP/GUE/E-EXP-GUE-A-005 Correction of the pre-lodged declaration prior to presentation of goods when goods are under excise duty suspension arrangement</v>
      </c>
      <c r="B65" s="72" t="s">
        <v>461</v>
      </c>
      <c r="C65" s="73" t="s">
        <v>351</v>
      </c>
      <c r="D65" s="73" t="s">
        <v>352</v>
      </c>
      <c r="E65" s="74" t="s">
        <v>353</v>
      </c>
      <c r="F65" s="73" t="s">
        <v>430</v>
      </c>
      <c r="G65" s="73" t="s">
        <v>555</v>
      </c>
      <c r="H65" s="74" t="s">
        <v>556</v>
      </c>
      <c r="I65" s="73" t="s">
        <v>565</v>
      </c>
      <c r="J65" s="73" t="s">
        <v>566</v>
      </c>
      <c r="K65" s="71" t="e">
        <f t="shared" ca="1" si="5"/>
        <v>#NAME?</v>
      </c>
      <c r="L65" s="71" t="str">
        <f>"E-"&amp;Table13[[#This Row],[L1 - Code]]&amp;"-"&amp;Table13[[#This Row],[L2 - Code]]</f>
        <v>E-EXP-GUE</v>
      </c>
      <c r="M65" s="75" t="str">
        <f>Table13[[#This Row],[L2 - Descr]]</f>
        <v>Goods under Excise</v>
      </c>
      <c r="N65"/>
    </row>
    <row r="66" spans="1:14" ht="43.2" x14ac:dyDescent="0.3">
      <c r="A66" s="71" t="str">
        <f t="shared" si="4"/>
        <v>AES/EXP/GUE/E-EXP-GUE-A-006 Cancellation of the pre-lodged declaration prior to presentation of goods when goods are under excise duty suspension arrangement</v>
      </c>
      <c r="B66" s="72" t="s">
        <v>461</v>
      </c>
      <c r="C66" s="73" t="s">
        <v>351</v>
      </c>
      <c r="D66" s="73" t="s">
        <v>352</v>
      </c>
      <c r="E66" s="74" t="s">
        <v>353</v>
      </c>
      <c r="F66" s="73" t="s">
        <v>430</v>
      </c>
      <c r="G66" s="73" t="s">
        <v>555</v>
      </c>
      <c r="H66" s="74" t="s">
        <v>556</v>
      </c>
      <c r="I66" s="73" t="s">
        <v>567</v>
      </c>
      <c r="J66" s="73" t="s">
        <v>568</v>
      </c>
      <c r="K66" s="71" t="e">
        <f t="shared" ca="1" si="5"/>
        <v>#NAME?</v>
      </c>
      <c r="L66" s="71" t="str">
        <f>"E-"&amp;Table13[[#This Row],[L1 - Code]]&amp;"-"&amp;Table13[[#This Row],[L2 - Code]]</f>
        <v>E-EXP-GUE</v>
      </c>
      <c r="M66" s="75" t="str">
        <f>Table13[[#This Row],[L2 - Descr]]</f>
        <v>Goods under Excise</v>
      </c>
      <c r="N66"/>
    </row>
    <row r="67" spans="1:14" ht="43.2" x14ac:dyDescent="0.3">
      <c r="A67" s="71" t="str">
        <f t="shared" si="4"/>
        <v>AES/EXP/GUE/E-EXP-GUE-A-007 Declaration amendment accepted when goods are under excise duty suspension arrangement</v>
      </c>
      <c r="B67" s="72" t="s">
        <v>461</v>
      </c>
      <c r="C67" s="73" t="s">
        <v>351</v>
      </c>
      <c r="D67" s="73" t="s">
        <v>352</v>
      </c>
      <c r="E67" s="74" t="s">
        <v>353</v>
      </c>
      <c r="F67" s="73" t="s">
        <v>430</v>
      </c>
      <c r="G67" s="73" t="s">
        <v>555</v>
      </c>
      <c r="H67" s="74" t="s">
        <v>556</v>
      </c>
      <c r="I67" s="73" t="s">
        <v>569</v>
      </c>
      <c r="J67" s="73" t="s">
        <v>570</v>
      </c>
      <c r="K67" s="71" t="e">
        <f t="shared" ca="1" si="5"/>
        <v>#NAME?</v>
      </c>
      <c r="L67" s="71" t="str">
        <f>"E-"&amp;Table13[[#This Row],[L1 - Code]]&amp;"-"&amp;Table13[[#This Row],[L2 - Code]]</f>
        <v>E-EXP-GUE</v>
      </c>
      <c r="M67" s="75" t="str">
        <f>Table13[[#This Row],[L2 - Descr]]</f>
        <v>Goods under Excise</v>
      </c>
      <c r="N67"/>
    </row>
    <row r="68" spans="1:14" ht="43.2" x14ac:dyDescent="0.3">
      <c r="A68" s="71" t="str">
        <f t="shared" si="4"/>
        <v>AES/EXP/GUE/E-EXP-GUE-A-008 Certification of Exit in the enquiry procedure with goods under excise duty suspension arrangement</v>
      </c>
      <c r="B68" s="72" t="s">
        <v>461</v>
      </c>
      <c r="C68" s="73" t="s">
        <v>351</v>
      </c>
      <c r="D68" s="73" t="s">
        <v>352</v>
      </c>
      <c r="E68" s="74" t="s">
        <v>353</v>
      </c>
      <c r="F68" s="73" t="s">
        <v>430</v>
      </c>
      <c r="G68" s="73" t="s">
        <v>555</v>
      </c>
      <c r="H68" s="74" t="s">
        <v>556</v>
      </c>
      <c r="I68" s="73" t="s">
        <v>571</v>
      </c>
      <c r="J68" s="73" t="s">
        <v>572</v>
      </c>
      <c r="K68" s="71" t="e">
        <f t="shared" ca="1" si="5"/>
        <v>#NAME?</v>
      </c>
      <c r="L68" s="71" t="str">
        <f>"E-"&amp;Table13[[#This Row],[L1 - Code]]&amp;"-"&amp;Table13[[#This Row],[L2 - Code]]</f>
        <v>E-EXP-GUE</v>
      </c>
      <c r="M68" s="75" t="str">
        <f>Table13[[#This Row],[L2 - Descr]]</f>
        <v>Goods under Excise</v>
      </c>
      <c r="N68"/>
    </row>
    <row r="69" spans="1:14" ht="43.2" x14ac:dyDescent="0.3">
      <c r="A69" s="71" t="str">
        <f t="shared" si="4"/>
        <v>AES/EXP/GUE/E-EXP-GUE-E-001 Rejection of declaration with goods under excise duty suspension arrangement due to e-AD request rejection</v>
      </c>
      <c r="B69" s="72" t="s">
        <v>461</v>
      </c>
      <c r="C69" s="73" t="s">
        <v>351</v>
      </c>
      <c r="D69" s="73" t="s">
        <v>352</v>
      </c>
      <c r="E69" s="74" t="s">
        <v>353</v>
      </c>
      <c r="F69" s="73" t="s">
        <v>430</v>
      </c>
      <c r="G69" s="73" t="s">
        <v>555</v>
      </c>
      <c r="H69" s="74" t="s">
        <v>556</v>
      </c>
      <c r="I69" s="73" t="s">
        <v>573</v>
      </c>
      <c r="J69" s="73" t="s">
        <v>574</v>
      </c>
      <c r="K69" s="71" t="e">
        <f t="shared" ca="1" si="5"/>
        <v>#NAME?</v>
      </c>
      <c r="L69" s="71" t="str">
        <f>"E-"&amp;Table13[[#This Row],[L1 - Code]]&amp;"-"&amp;Table13[[#This Row],[L2 - Code]]</f>
        <v>E-EXP-GUE</v>
      </c>
      <c r="M69" s="75" t="str">
        <f>Table13[[#This Row],[L2 - Descr]]</f>
        <v>Goods under Excise</v>
      </c>
      <c r="N69"/>
    </row>
    <row r="70" spans="1:14" ht="43.2" x14ac:dyDescent="0.3">
      <c r="A70" s="71" t="str">
        <f t="shared" si="4"/>
        <v>AES/EXP/GUE/E-EXP-GUE-E-002 Rejection of declaration with goods under excise duty suspension arrangement due to negative cross-check</v>
      </c>
      <c r="B70" s="72" t="s">
        <v>461</v>
      </c>
      <c r="C70" s="73" t="s">
        <v>351</v>
      </c>
      <c r="D70" s="73" t="s">
        <v>352</v>
      </c>
      <c r="E70" s="74" t="s">
        <v>353</v>
      </c>
      <c r="F70" s="73" t="s">
        <v>430</v>
      </c>
      <c r="G70" s="73" t="s">
        <v>555</v>
      </c>
      <c r="H70" s="74" t="s">
        <v>556</v>
      </c>
      <c r="I70" s="73" t="s">
        <v>575</v>
      </c>
      <c r="J70" s="73" t="s">
        <v>576</v>
      </c>
      <c r="K70" s="71" t="e">
        <f t="shared" ca="1" si="5"/>
        <v>#NAME?</v>
      </c>
      <c r="L70" s="71" t="str">
        <f>"E-"&amp;Table13[[#This Row],[L1 - Code]]&amp;"-"&amp;Table13[[#This Row],[L2 - Code]]</f>
        <v>E-EXP-GUE</v>
      </c>
      <c r="M70" s="75" t="str">
        <f>Table13[[#This Row],[L2 - Descr]]</f>
        <v>Goods under Excise</v>
      </c>
      <c r="N70"/>
    </row>
    <row r="71" spans="1:14" ht="43.2" x14ac:dyDescent="0.3">
      <c r="A71" s="71" t="str">
        <f t="shared" si="4"/>
        <v>AES/EXP/GUE/E-EXP-GUE-E-003 Declaration submission prior to presentation with timer expiry when goods are under excise duty suspension arrangement</v>
      </c>
      <c r="B71" s="72" t="s">
        <v>461</v>
      </c>
      <c r="C71" s="73" t="s">
        <v>351</v>
      </c>
      <c r="D71" s="73" t="s">
        <v>352</v>
      </c>
      <c r="E71" s="74" t="s">
        <v>353</v>
      </c>
      <c r="F71" s="73" t="s">
        <v>430</v>
      </c>
      <c r="G71" s="73" t="s">
        <v>555</v>
      </c>
      <c r="H71" s="74" t="s">
        <v>556</v>
      </c>
      <c r="I71" s="73" t="s">
        <v>577</v>
      </c>
      <c r="J71" s="73" t="s">
        <v>578</v>
      </c>
      <c r="K71" s="71" t="e">
        <f t="shared" ca="1" si="5"/>
        <v>#NAME?</v>
      </c>
      <c r="L71" s="71" t="str">
        <f>"E-"&amp;Table13[[#This Row],[L1 - Code]]&amp;"-"&amp;Table13[[#This Row],[L2 - Code]]</f>
        <v>E-EXP-GUE</v>
      </c>
      <c r="M71" s="75" t="str">
        <f>Table13[[#This Row],[L2 - Descr]]</f>
        <v>Goods under Excise</v>
      </c>
      <c r="N71"/>
    </row>
    <row r="72" spans="1:14" ht="28.8" x14ac:dyDescent="0.3">
      <c r="A72" s="71" t="str">
        <f t="shared" si="4"/>
        <v>AES/EXP/GUE/E-EXP-GUE-M-001 Core flow with goods under excise duty suspension arrangement</v>
      </c>
      <c r="B72" s="72" t="s">
        <v>461</v>
      </c>
      <c r="C72" s="73" t="s">
        <v>351</v>
      </c>
      <c r="D72" s="73" t="s">
        <v>352</v>
      </c>
      <c r="E72" s="74" t="s">
        <v>353</v>
      </c>
      <c r="F72" s="73" t="s">
        <v>430</v>
      </c>
      <c r="G72" s="73" t="s">
        <v>555</v>
      </c>
      <c r="H72" s="74" t="s">
        <v>556</v>
      </c>
      <c r="I72" s="73" t="s">
        <v>579</v>
      </c>
      <c r="J72" s="73" t="s">
        <v>580</v>
      </c>
      <c r="K72" s="71" t="e">
        <f t="shared" ca="1" si="5"/>
        <v>#NAME?</v>
      </c>
      <c r="L72" s="71" t="str">
        <f>"E-"&amp;Table13[[#This Row],[L1 - Code]]&amp;"-"&amp;Table13[[#This Row],[L2 - Code]]</f>
        <v>E-EXP-GUE</v>
      </c>
      <c r="M72" s="75" t="str">
        <f>Table13[[#This Row],[L2 - Descr]]</f>
        <v>Goods under Excise</v>
      </c>
      <c r="N72"/>
    </row>
    <row r="73" spans="1:14" ht="28.8" x14ac:dyDescent="0.3">
      <c r="A73" s="71" t="str">
        <f t="shared" si="4"/>
        <v>AES/EXP/INV/E-EXP-INV-A-001 Invalidation by Trader before release of the movement for Export</v>
      </c>
      <c r="B73" s="72" t="s">
        <v>461</v>
      </c>
      <c r="C73" s="73" t="s">
        <v>351</v>
      </c>
      <c r="D73" s="73" t="s">
        <v>352</v>
      </c>
      <c r="E73" s="74" t="s">
        <v>353</v>
      </c>
      <c r="F73" s="73" t="s">
        <v>357</v>
      </c>
      <c r="G73" s="73" t="s">
        <v>423</v>
      </c>
      <c r="H73" s="74" t="s">
        <v>420</v>
      </c>
      <c r="I73" s="73" t="s">
        <v>360</v>
      </c>
      <c r="J73" s="73" t="s">
        <v>581</v>
      </c>
      <c r="K73" s="71" t="e">
        <f t="shared" ca="1" si="5"/>
        <v>#NAME?</v>
      </c>
      <c r="L73" s="71" t="str">
        <f>"E-"&amp;Table13[[#This Row],[L1 - Code]]&amp;"-"&amp;Table13[[#This Row],[L2 - Code]]</f>
        <v>E-EXP-INV</v>
      </c>
      <c r="M73" s="75" t="str">
        <f>Table13[[#This Row],[L2 - Descr]]</f>
        <v>Declaration Invalidation</v>
      </c>
      <c r="N73"/>
    </row>
    <row r="74" spans="1:14" ht="28.8" x14ac:dyDescent="0.3">
      <c r="A74" s="71" t="str">
        <f t="shared" si="4"/>
        <v>AES/EXP/INV/E-EXP-INV-A-002 Invalidation requested by Trader for a Released Movement</v>
      </c>
      <c r="B74" s="72" t="s">
        <v>461</v>
      </c>
      <c r="C74" s="73" t="s">
        <v>351</v>
      </c>
      <c r="D74" s="73" t="s">
        <v>352</v>
      </c>
      <c r="E74" s="74" t="s">
        <v>353</v>
      </c>
      <c r="F74" s="73" t="s">
        <v>357</v>
      </c>
      <c r="G74" s="73" t="s">
        <v>423</v>
      </c>
      <c r="H74" s="74" t="s">
        <v>420</v>
      </c>
      <c r="I74" s="73" t="s">
        <v>362</v>
      </c>
      <c r="J74" s="73" t="s">
        <v>582</v>
      </c>
      <c r="K74" s="71" t="e">
        <f t="shared" ca="1" si="5"/>
        <v>#NAME?</v>
      </c>
      <c r="L74" s="71" t="str">
        <f>"E-"&amp;Table13[[#This Row],[L1 - Code]]&amp;"-"&amp;Table13[[#This Row],[L2 - Code]]</f>
        <v>E-EXP-INV</v>
      </c>
      <c r="M74" s="75" t="str">
        <f>Table13[[#This Row],[L2 - Descr]]</f>
        <v>Declaration Invalidation</v>
      </c>
      <c r="N74"/>
    </row>
    <row r="75" spans="1:14" ht="28.8" x14ac:dyDescent="0.3">
      <c r="A75" s="71" t="str">
        <f t="shared" si="4"/>
        <v>AES/EXP/INV/E-EXP-INV-A-003 Invalidation initiated by the Customs Officer at Export</v>
      </c>
      <c r="B75" s="72" t="s">
        <v>461</v>
      </c>
      <c r="C75" s="73" t="s">
        <v>351</v>
      </c>
      <c r="D75" s="73" t="s">
        <v>352</v>
      </c>
      <c r="E75" s="74" t="s">
        <v>353</v>
      </c>
      <c r="F75" s="73" t="s">
        <v>357</v>
      </c>
      <c r="G75" s="73" t="s">
        <v>423</v>
      </c>
      <c r="H75" s="74" t="s">
        <v>420</v>
      </c>
      <c r="I75" s="73" t="s">
        <v>364</v>
      </c>
      <c r="J75" s="73" t="s">
        <v>583</v>
      </c>
      <c r="K75" s="71" t="e">
        <f t="shared" ca="1" si="5"/>
        <v>#NAME?</v>
      </c>
      <c r="L75" s="71" t="str">
        <f>"E-"&amp;Table13[[#This Row],[L1 - Code]]&amp;"-"&amp;Table13[[#This Row],[L2 - Code]]</f>
        <v>E-EXP-INV</v>
      </c>
      <c r="M75" s="75" t="str">
        <f>Table13[[#This Row],[L2 - Descr]]</f>
        <v>Declaration Invalidation</v>
      </c>
      <c r="N75"/>
    </row>
    <row r="76" spans="1:14" ht="28.8" x14ac:dyDescent="0.3">
      <c r="A76" s="71" t="str">
        <f t="shared" si="4"/>
        <v>AES/EXP/INV/E-EXP-INV-A-004 Invalidation requested by Trader for a released movement refused</v>
      </c>
      <c r="B76" s="72" t="s">
        <v>461</v>
      </c>
      <c r="C76" s="73" t="s">
        <v>351</v>
      </c>
      <c r="D76" s="73" t="s">
        <v>352</v>
      </c>
      <c r="E76" s="74" t="s">
        <v>353</v>
      </c>
      <c r="F76" s="73" t="s">
        <v>357</v>
      </c>
      <c r="G76" s="73" t="s">
        <v>423</v>
      </c>
      <c r="H76" s="74" t="s">
        <v>420</v>
      </c>
      <c r="I76" s="77" t="s">
        <v>584</v>
      </c>
      <c r="J76" s="77" t="s">
        <v>585</v>
      </c>
      <c r="K76" s="71" t="e">
        <f t="shared" ca="1" si="5"/>
        <v>#NAME?</v>
      </c>
      <c r="L76" s="71" t="str">
        <f>"E-"&amp;Table13[[#This Row],[L1 - Code]]&amp;"-"&amp;Table13[[#This Row],[L2 - Code]]</f>
        <v>E-EXP-INV</v>
      </c>
      <c r="M76" s="75" t="str">
        <f>Table13[[#This Row],[L2 - Descr]]</f>
        <v>Declaration Invalidation</v>
      </c>
      <c r="N76"/>
    </row>
    <row r="77" spans="1:14" ht="28.8" x14ac:dyDescent="0.3">
      <c r="A77" s="71" t="str">
        <f t="shared" si="4"/>
        <v>AES/EXP/INV/E-EXP-INV-A-005 Invalidation with goods under excise duty suspension arrangement</v>
      </c>
      <c r="B77" s="72" t="s">
        <v>461</v>
      </c>
      <c r="C77" s="73" t="s">
        <v>351</v>
      </c>
      <c r="D77" s="73" t="s">
        <v>352</v>
      </c>
      <c r="E77" s="74" t="s">
        <v>353</v>
      </c>
      <c r="F77" s="73" t="s">
        <v>357</v>
      </c>
      <c r="G77" s="73" t="s">
        <v>423</v>
      </c>
      <c r="H77" s="74" t="s">
        <v>420</v>
      </c>
      <c r="I77" s="73" t="s">
        <v>586</v>
      </c>
      <c r="J77" s="73" t="s">
        <v>587</v>
      </c>
      <c r="K77" s="71" t="e">
        <f t="shared" ca="1" si="5"/>
        <v>#NAME?</v>
      </c>
      <c r="L77" s="71" t="str">
        <f>"E-"&amp;Table13[[#This Row],[L1 - Code]]&amp;"-"&amp;Table13[[#This Row],[L2 - Code]]</f>
        <v>E-EXP-INV</v>
      </c>
      <c r="M77" s="75" t="str">
        <f>Table13[[#This Row],[L2 - Descr]]</f>
        <v>Declaration Invalidation</v>
      </c>
      <c r="N77"/>
    </row>
    <row r="78" spans="1:14" ht="28.8" x14ac:dyDescent="0.3">
      <c r="A78" s="71" t="str">
        <f t="shared" si="4"/>
        <v>AES/EXP/INV/E-EXP-INV-A-006 Invalidation of an export declaration lodged under centralised clearance</v>
      </c>
      <c r="B78" s="72" t="s">
        <v>461</v>
      </c>
      <c r="C78" s="73" t="s">
        <v>351</v>
      </c>
      <c r="D78" s="73" t="s">
        <v>352</v>
      </c>
      <c r="E78" s="74" t="s">
        <v>353</v>
      </c>
      <c r="F78" s="73" t="s">
        <v>357</v>
      </c>
      <c r="G78" s="73" t="s">
        <v>423</v>
      </c>
      <c r="H78" s="74" t="s">
        <v>420</v>
      </c>
      <c r="I78" s="73" t="s">
        <v>588</v>
      </c>
      <c r="J78" s="73" t="s">
        <v>589</v>
      </c>
      <c r="K78" s="71" t="e">
        <f t="shared" ca="1" si="5"/>
        <v>#NAME?</v>
      </c>
      <c r="L78" s="71" t="str">
        <f>"E-"&amp;Table13[[#This Row],[L1 - Code]]&amp;"-"&amp;Table13[[#This Row],[L2 - Code]]</f>
        <v>E-EXP-INV</v>
      </c>
      <c r="M78" s="75" t="str">
        <f>Table13[[#This Row],[L2 - Descr]]</f>
        <v>Declaration Invalidation</v>
      </c>
      <c r="N78"/>
    </row>
    <row r="79" spans="1:14" ht="43.2" x14ac:dyDescent="0.3">
      <c r="A79" s="71" t="str">
        <f t="shared" si="4"/>
        <v>AES/EXP/INV/E-EXP-INV-A-007 Invalidation with Supplementary Declaration lodged under centralised clearance</v>
      </c>
      <c r="B79" s="72" t="s">
        <v>461</v>
      </c>
      <c r="C79" s="73" t="s">
        <v>351</v>
      </c>
      <c r="D79" s="73" t="s">
        <v>352</v>
      </c>
      <c r="E79" s="74" t="s">
        <v>353</v>
      </c>
      <c r="F79" s="73" t="s">
        <v>357</v>
      </c>
      <c r="G79" s="73" t="s">
        <v>423</v>
      </c>
      <c r="H79" s="74" t="s">
        <v>420</v>
      </c>
      <c r="I79" s="73" t="s">
        <v>590</v>
      </c>
      <c r="J79" s="73" t="s">
        <v>591</v>
      </c>
      <c r="K79" s="71" t="e">
        <f t="shared" ca="1" si="5"/>
        <v>#NAME?</v>
      </c>
      <c r="L79" s="71" t="str">
        <f>"E-"&amp;Table13[[#This Row],[L1 - Code]]&amp;"-"&amp;Table13[[#This Row],[L2 - Code]]</f>
        <v>E-EXP-INV</v>
      </c>
      <c r="M79" s="75" t="str">
        <f>Table13[[#This Row],[L2 - Descr]]</f>
        <v>Declaration Invalidation</v>
      </c>
      <c r="N79"/>
    </row>
    <row r="80" spans="1:14" ht="28.8" x14ac:dyDescent="0.3">
      <c r="A80" s="71" t="str">
        <f t="shared" si="4"/>
        <v>AES/EXP/INV/E-EXP-INV-A-008 Invalidation when the Customs Office of Export is the Customs Office of Exit</v>
      </c>
      <c r="B80" s="72" t="s">
        <v>461</v>
      </c>
      <c r="C80" s="73" t="s">
        <v>351</v>
      </c>
      <c r="D80" s="73" t="s">
        <v>352</v>
      </c>
      <c r="E80" s="74" t="s">
        <v>353</v>
      </c>
      <c r="F80" s="73" t="s">
        <v>357</v>
      </c>
      <c r="G80" s="73" t="s">
        <v>423</v>
      </c>
      <c r="H80" s="74" t="s">
        <v>420</v>
      </c>
      <c r="I80" s="73" t="s">
        <v>592</v>
      </c>
      <c r="J80" s="73" t="s">
        <v>593</v>
      </c>
      <c r="K80" s="71" t="e">
        <f t="shared" ca="1" si="5"/>
        <v>#NAME?</v>
      </c>
      <c r="L80" s="71" t="str">
        <f>"E-"&amp;Table13[[#This Row],[L1 - Code]]&amp;"-"&amp;Table13[[#This Row],[L2 - Code]]</f>
        <v>E-EXP-INV</v>
      </c>
      <c r="M80" s="75" t="str">
        <f>Table13[[#This Row],[L2 - Descr]]</f>
        <v>Declaration Invalidation</v>
      </c>
      <c r="N80"/>
    </row>
    <row r="81" spans="1:14" ht="43.2" x14ac:dyDescent="0.3">
      <c r="A81" s="71" t="str">
        <f t="shared" si="4"/>
        <v>AES/EXP/INV/E-EXP-INV-A-009 Invalidation requested by Trader for a Released Movement refused by the Customs Office of Exit</v>
      </c>
      <c r="B81" s="72" t="s">
        <v>461</v>
      </c>
      <c r="C81" s="73" t="s">
        <v>351</v>
      </c>
      <c r="D81" s="73" t="s">
        <v>352</v>
      </c>
      <c r="E81" s="74" t="s">
        <v>353</v>
      </c>
      <c r="F81" s="73" t="s">
        <v>357</v>
      </c>
      <c r="G81" s="73" t="s">
        <v>423</v>
      </c>
      <c r="H81" s="74" t="s">
        <v>420</v>
      </c>
      <c r="I81" s="74" t="s">
        <v>594</v>
      </c>
      <c r="J81" s="74" t="s">
        <v>595</v>
      </c>
      <c r="K81" s="71" t="e">
        <f t="shared" ca="1" si="5"/>
        <v>#NAME?</v>
      </c>
      <c r="L81" s="71" t="str">
        <f>"E-"&amp;Table13[[#This Row],[L1 - Code]]&amp;"-"&amp;Table13[[#This Row],[L2 - Code]]</f>
        <v>E-EXP-INV</v>
      </c>
      <c r="M81" s="75" t="str">
        <f>Table13[[#This Row],[L2 - Descr]]</f>
        <v>Declaration Invalidation</v>
      </c>
      <c r="N81"/>
    </row>
    <row r="82" spans="1:14" ht="43.2" x14ac:dyDescent="0.3">
      <c r="A82" s="71" t="str">
        <f t="shared" si="4"/>
        <v>AES/EXP/INV/E-EXP-INV-E-001 Invalidation requested by Trader before the release of the movement for export refused</v>
      </c>
      <c r="B82" s="72" t="s">
        <v>461</v>
      </c>
      <c r="C82" s="73" t="s">
        <v>351</v>
      </c>
      <c r="D82" s="73" t="s">
        <v>352</v>
      </c>
      <c r="E82" s="74" t="s">
        <v>353</v>
      </c>
      <c r="F82" s="73" t="s">
        <v>357</v>
      </c>
      <c r="G82" s="73" t="s">
        <v>423</v>
      </c>
      <c r="H82" s="74" t="s">
        <v>420</v>
      </c>
      <c r="I82" s="73" t="s">
        <v>596</v>
      </c>
      <c r="J82" s="73" t="s">
        <v>597</v>
      </c>
      <c r="K82" s="71" t="e">
        <f t="shared" ca="1" si="5"/>
        <v>#NAME?</v>
      </c>
      <c r="L82" s="71" t="str">
        <f>"E-"&amp;Table13[[#This Row],[L1 - Code]]&amp;"-"&amp;Table13[[#This Row],[L2 - Code]]</f>
        <v>E-EXP-INV</v>
      </c>
      <c r="M82" s="75" t="str">
        <f>Table13[[#This Row],[L2 - Descr]]</f>
        <v>Declaration Invalidation</v>
      </c>
      <c r="N82"/>
    </row>
    <row r="83" spans="1:14" ht="43.2" x14ac:dyDescent="0.3">
      <c r="A83" s="71" t="str">
        <f t="shared" si="4"/>
        <v>AES/EXP/QMI/E-EXP-QMI-E-001 Movement Information unavailable</v>
      </c>
      <c r="B83" s="72" t="s">
        <v>461</v>
      </c>
      <c r="C83" s="73" t="s">
        <v>351</v>
      </c>
      <c r="D83" s="73" t="s">
        <v>352</v>
      </c>
      <c r="E83" s="74" t="s">
        <v>353</v>
      </c>
      <c r="F83" s="73" t="s">
        <v>598</v>
      </c>
      <c r="G83" s="73" t="s">
        <v>431</v>
      </c>
      <c r="H83" s="74" t="s">
        <v>432</v>
      </c>
      <c r="I83" s="73" t="s">
        <v>599</v>
      </c>
      <c r="J83" s="73" t="s">
        <v>600</v>
      </c>
      <c r="K83" s="71" t="e">
        <f t="shared" ca="1" si="5"/>
        <v>#NAME?</v>
      </c>
      <c r="L83" s="71" t="str">
        <f>"E-"&amp;Table13[[#This Row],[L1 - Code]]&amp;"-"&amp;Table13[[#This Row],[L2 - Code]]</f>
        <v>E-EXP-QMI</v>
      </c>
      <c r="M83" s="75" t="str">
        <f>Table13[[#This Row],[L2 - Descr]]</f>
        <v>Query Movement Information</v>
      </c>
      <c r="N83"/>
    </row>
    <row r="84" spans="1:14" ht="43.2" x14ac:dyDescent="0.3">
      <c r="A84" s="71" t="str">
        <f t="shared" si="4"/>
        <v>AES/EXP/QMI/E-EXP-QMI-M-001 Movement Information available</v>
      </c>
      <c r="B84" s="72" t="s">
        <v>461</v>
      </c>
      <c r="C84" s="73" t="s">
        <v>351</v>
      </c>
      <c r="D84" s="73" t="s">
        <v>352</v>
      </c>
      <c r="E84" s="74" t="s">
        <v>353</v>
      </c>
      <c r="F84" s="73" t="s">
        <v>598</v>
      </c>
      <c r="G84" s="73" t="s">
        <v>431</v>
      </c>
      <c r="H84" s="74" t="s">
        <v>432</v>
      </c>
      <c r="I84" s="73" t="s">
        <v>601</v>
      </c>
      <c r="J84" s="73" t="s">
        <v>602</v>
      </c>
      <c r="K84" s="71" t="e">
        <f t="shared" ca="1" si="5"/>
        <v>#NAME?</v>
      </c>
      <c r="L84" s="71" t="str">
        <f>"E-"&amp;Table13[[#This Row],[L1 - Code]]&amp;"-"&amp;Table13[[#This Row],[L2 - Code]]</f>
        <v>E-EXP-QMI</v>
      </c>
      <c r="M84" s="75" t="str">
        <f>Table13[[#This Row],[L2 - Descr]]</f>
        <v>Query Movement Information</v>
      </c>
      <c r="N84"/>
    </row>
    <row r="85" spans="1:14" ht="43.2" x14ac:dyDescent="0.3">
      <c r="A85" s="71" t="str">
        <f t="shared" si="4"/>
        <v>AES/EXP/SSD/E-EXP-SSD-A-001 Control at Export with release for Export (Simplified declaration)</v>
      </c>
      <c r="B85" s="72" t="s">
        <v>461</v>
      </c>
      <c r="C85" s="73" t="s">
        <v>351</v>
      </c>
      <c r="D85" s="73" t="s">
        <v>352</v>
      </c>
      <c r="E85" s="74" t="s">
        <v>353</v>
      </c>
      <c r="F85" s="73" t="s">
        <v>418</v>
      </c>
      <c r="G85" s="73" t="s">
        <v>603</v>
      </c>
      <c r="H85" s="74" t="s">
        <v>604</v>
      </c>
      <c r="I85" s="73" t="s">
        <v>426</v>
      </c>
      <c r="J85" s="73" t="s">
        <v>605</v>
      </c>
      <c r="K85" s="71" t="e">
        <f t="shared" ca="1" si="5"/>
        <v>#NAME?</v>
      </c>
      <c r="L85" s="71" t="str">
        <f>"E-"&amp;Table13[[#This Row],[L1 - Code]]&amp;"-"&amp;Table13[[#This Row],[L2 - Code]]</f>
        <v>E-EXP-SSD</v>
      </c>
      <c r="M85" s="75" t="str">
        <f>Table13[[#This Row],[L2 - Descr]]</f>
        <v>Simplified and Supplementary declaration</v>
      </c>
      <c r="N85"/>
    </row>
    <row r="86" spans="1:14" ht="43.2" x14ac:dyDescent="0.3">
      <c r="A86" s="71" t="str">
        <f t="shared" si="4"/>
        <v>AES/EXP/SSD/E-EXP-SSD-A-002 Recording of supplementary declaration</v>
      </c>
      <c r="B86" s="72" t="s">
        <v>461</v>
      </c>
      <c r="C86" s="73" t="s">
        <v>351</v>
      </c>
      <c r="D86" s="73" t="s">
        <v>352</v>
      </c>
      <c r="E86" s="74" t="s">
        <v>353</v>
      </c>
      <c r="F86" s="73" t="s">
        <v>418</v>
      </c>
      <c r="G86" s="73" t="s">
        <v>603</v>
      </c>
      <c r="H86" s="74" t="s">
        <v>604</v>
      </c>
      <c r="I86" s="73" t="s">
        <v>424</v>
      </c>
      <c r="J86" s="73" t="s">
        <v>606</v>
      </c>
      <c r="K86" s="71" t="e">
        <f t="shared" ca="1" si="5"/>
        <v>#NAME?</v>
      </c>
      <c r="L86" s="71" t="str">
        <f>"E-"&amp;Table13[[#This Row],[L1 - Code]]&amp;"-"&amp;Table13[[#This Row],[L2 - Code]]</f>
        <v>E-EXP-SSD</v>
      </c>
      <c r="M86" s="75" t="str">
        <f>Table13[[#This Row],[L2 - Descr]]</f>
        <v>Simplified and Supplementary declaration</v>
      </c>
      <c r="N86"/>
    </row>
    <row r="87" spans="1:14" ht="43.2" x14ac:dyDescent="0.3">
      <c r="A87" s="71" t="str">
        <f t="shared" si="4"/>
        <v>AES/EXP/SSD/E-EXP-SSD-A-003 Recording of supplementary declaration under centralised clearance</v>
      </c>
      <c r="B87" s="72" t="s">
        <v>461</v>
      </c>
      <c r="C87" s="73" t="s">
        <v>351</v>
      </c>
      <c r="D87" s="73" t="s">
        <v>352</v>
      </c>
      <c r="E87" s="74" t="s">
        <v>353</v>
      </c>
      <c r="F87" s="73" t="s">
        <v>418</v>
      </c>
      <c r="G87" s="73" t="s">
        <v>603</v>
      </c>
      <c r="H87" s="74" t="s">
        <v>604</v>
      </c>
      <c r="I87" s="73" t="s">
        <v>607</v>
      </c>
      <c r="J87" s="73" t="s">
        <v>608</v>
      </c>
      <c r="K87" s="71" t="e">
        <f t="shared" ca="1" si="5"/>
        <v>#NAME?</v>
      </c>
      <c r="L87" s="71" t="str">
        <f>"E-"&amp;Table13[[#This Row],[L1 - Code]]&amp;"-"&amp;Table13[[#This Row],[L2 - Code]]</f>
        <v>E-EXP-SSD</v>
      </c>
      <c r="M87" s="75" t="str">
        <f>Table13[[#This Row],[L2 - Descr]]</f>
        <v>Simplified and Supplementary declaration</v>
      </c>
      <c r="N87"/>
    </row>
    <row r="88" spans="1:14" ht="43.2" x14ac:dyDescent="0.3">
      <c r="A88" s="71" t="str">
        <f t="shared" si="4"/>
        <v>AES/EXP/SSD/E-EXP-SSD-E-001 Rejection of supplementary declaration</v>
      </c>
      <c r="B88" s="72" t="s">
        <v>461</v>
      </c>
      <c r="C88" s="73" t="s">
        <v>351</v>
      </c>
      <c r="D88" s="73" t="s">
        <v>352</v>
      </c>
      <c r="E88" s="74" t="s">
        <v>353</v>
      </c>
      <c r="F88" s="73" t="s">
        <v>418</v>
      </c>
      <c r="G88" s="73" t="s">
        <v>603</v>
      </c>
      <c r="H88" s="74" t="s">
        <v>604</v>
      </c>
      <c r="I88" s="73" t="s">
        <v>428</v>
      </c>
      <c r="J88" s="73" t="s">
        <v>609</v>
      </c>
      <c r="K88" s="71" t="e">
        <f t="shared" ca="1" si="5"/>
        <v>#NAME?</v>
      </c>
      <c r="L88" s="71" t="str">
        <f>"E-"&amp;Table13[[#This Row],[L1 - Code]]&amp;"-"&amp;Table13[[#This Row],[L2 - Code]]</f>
        <v>E-EXP-SSD</v>
      </c>
      <c r="M88" s="75" t="str">
        <f>Table13[[#This Row],[L2 - Descr]]</f>
        <v>Simplified and Supplementary declaration</v>
      </c>
      <c r="N88"/>
    </row>
    <row r="89" spans="1:14" ht="43.2" x14ac:dyDescent="0.3">
      <c r="A89" s="71" t="str">
        <f t="shared" ref="A89:A121" si="6">B89&amp;"/"&amp;E89&amp;"/"&amp;H89&amp;"/"&amp;J89</f>
        <v>AES/EXP/SSD/E-EXP-SSD-E-002 Extension/Expiry of the timer for lodgement of Supplementary Declaration</v>
      </c>
      <c r="B89" s="72" t="s">
        <v>461</v>
      </c>
      <c r="C89" s="73" t="s">
        <v>351</v>
      </c>
      <c r="D89" s="73" t="s">
        <v>352</v>
      </c>
      <c r="E89" s="74" t="s">
        <v>353</v>
      </c>
      <c r="F89" s="73" t="s">
        <v>418</v>
      </c>
      <c r="G89" s="73" t="s">
        <v>603</v>
      </c>
      <c r="H89" s="74" t="s">
        <v>604</v>
      </c>
      <c r="I89" s="73" t="s">
        <v>610</v>
      </c>
      <c r="J89" s="73" t="s">
        <v>611</v>
      </c>
      <c r="K89" s="71" t="e">
        <f t="shared" ref="K89:K121" ca="1" si="7">GetAcronym3(J89)</f>
        <v>#NAME?</v>
      </c>
      <c r="L89" s="71" t="str">
        <f>"E-"&amp;Table13[[#This Row],[L1 - Code]]&amp;"-"&amp;Table13[[#This Row],[L2 - Code]]</f>
        <v>E-EXP-SSD</v>
      </c>
      <c r="M89" s="75" t="str">
        <f>Table13[[#This Row],[L2 - Descr]]</f>
        <v>Simplified and Supplementary declaration</v>
      </c>
      <c r="N89"/>
    </row>
    <row r="90" spans="1:14" ht="43.2" x14ac:dyDescent="0.3">
      <c r="A90" s="71" t="str">
        <f t="shared" si="6"/>
        <v>AES/EXP/SSD/E-EXP-SSD-M-001 Simplified declaration</v>
      </c>
      <c r="B90" s="72" t="s">
        <v>461</v>
      </c>
      <c r="C90" s="73" t="s">
        <v>351</v>
      </c>
      <c r="D90" s="73" t="s">
        <v>352</v>
      </c>
      <c r="E90" s="74" t="s">
        <v>353</v>
      </c>
      <c r="F90" s="73" t="s">
        <v>418</v>
      </c>
      <c r="G90" s="73" t="s">
        <v>603</v>
      </c>
      <c r="H90" s="74" t="s">
        <v>604</v>
      </c>
      <c r="I90" s="73" t="s">
        <v>421</v>
      </c>
      <c r="J90" s="73" t="s">
        <v>612</v>
      </c>
      <c r="K90" s="71" t="e">
        <f t="shared" ca="1" si="7"/>
        <v>#NAME?</v>
      </c>
      <c r="L90" s="71" t="str">
        <f>"E-"&amp;Table13[[#This Row],[L1 - Code]]&amp;"-"&amp;Table13[[#This Row],[L2 - Code]]</f>
        <v>E-EXP-SSD</v>
      </c>
      <c r="M90" s="75" t="str">
        <f>Table13[[#This Row],[L2 - Descr]]</f>
        <v>Simplified and Supplementary declaration</v>
      </c>
      <c r="N90"/>
    </row>
    <row r="91" spans="1:14" ht="43.2" x14ac:dyDescent="0.3">
      <c r="A91" s="71" t="str">
        <f t="shared" si="6"/>
        <v>AES/EXP/SSD/E-EXP-SSD-A-004 Recording of Recapitulative Supplementary Declaration</v>
      </c>
      <c r="B91" s="72" t="s">
        <v>461</v>
      </c>
      <c r="C91" s="73" t="s">
        <v>351</v>
      </c>
      <c r="D91" s="73" t="s">
        <v>352</v>
      </c>
      <c r="E91" s="74" t="s">
        <v>353</v>
      </c>
      <c r="F91" s="73" t="s">
        <v>418</v>
      </c>
      <c r="G91" s="73" t="s">
        <v>603</v>
      </c>
      <c r="H91" s="74" t="s">
        <v>604</v>
      </c>
      <c r="I91" s="73" t="s">
        <v>741</v>
      </c>
      <c r="J91" s="73" t="s">
        <v>742</v>
      </c>
      <c r="K91" s="71" t="e">
        <f ca="1">GetAcronym3(J91)</f>
        <v>#NAME?</v>
      </c>
      <c r="L91" s="71" t="str">
        <f>"E-"&amp;Table13[[#This Row],[L1 - Code]]&amp;"-"&amp;Table13[[#This Row],[L2 - Code]]</f>
        <v>E-EXP-SSD</v>
      </c>
      <c r="M91" s="75" t="str">
        <f>Table13[[#This Row],[L2 - Descr]]</f>
        <v>Simplified and Supplementary declaration</v>
      </c>
      <c r="N91"/>
    </row>
    <row r="92" spans="1:14" ht="43.2" x14ac:dyDescent="0.3">
      <c r="A92" s="71" t="str">
        <f t="shared" si="6"/>
        <v>AES/EXS/CFL/E-EXS-CFL-M-001 Core Flow</v>
      </c>
      <c r="B92" s="72" t="s">
        <v>461</v>
      </c>
      <c r="C92" s="73" t="s">
        <v>433</v>
      </c>
      <c r="D92" s="73" t="s">
        <v>434</v>
      </c>
      <c r="E92" s="74" t="s">
        <v>435</v>
      </c>
      <c r="F92" s="73" t="s">
        <v>436</v>
      </c>
      <c r="G92" s="73" t="s">
        <v>437</v>
      </c>
      <c r="H92" s="74" t="s">
        <v>356</v>
      </c>
      <c r="I92" s="73" t="s">
        <v>436</v>
      </c>
      <c r="J92" s="73" t="s">
        <v>613</v>
      </c>
      <c r="K92" s="71" t="e">
        <f t="shared" ca="1" si="7"/>
        <v>#NAME?</v>
      </c>
      <c r="L92" s="71" t="str">
        <f>"E-"&amp;Table13[[#This Row],[L1 - Code]]&amp;"-"&amp;Table13[[#This Row],[L2 - Code]]</f>
        <v>E-EXS-CFL</v>
      </c>
      <c r="M92" s="75" t="str">
        <f>Table13[[#This Row],[L2 - Descr]]</f>
        <v>Core Flow</v>
      </c>
      <c r="N92"/>
    </row>
    <row r="93" spans="1:14" ht="43.2" x14ac:dyDescent="0.3">
      <c r="A93" s="71" t="str">
        <f t="shared" si="6"/>
        <v>AES/EXS/DIV/E-EXS-DIV-M-001 Diversion Accepted</v>
      </c>
      <c r="B93" s="72" t="s">
        <v>461</v>
      </c>
      <c r="C93" s="73" t="s">
        <v>433</v>
      </c>
      <c r="D93" s="73" t="s">
        <v>434</v>
      </c>
      <c r="E93" s="74" t="s">
        <v>435</v>
      </c>
      <c r="F93" s="73" t="s">
        <v>438</v>
      </c>
      <c r="G93" s="73" t="s">
        <v>358</v>
      </c>
      <c r="H93" s="74" t="s">
        <v>359</v>
      </c>
      <c r="I93" s="73" t="s">
        <v>439</v>
      </c>
      <c r="J93" s="73" t="s">
        <v>614</v>
      </c>
      <c r="K93" s="71" t="e">
        <f t="shared" ca="1" si="7"/>
        <v>#NAME?</v>
      </c>
      <c r="L93" s="71" t="str">
        <f>"E-"&amp;Table13[[#This Row],[L1 - Code]]&amp;"-"&amp;Table13[[#This Row],[L2 - Code]]</f>
        <v>E-EXS-DIV</v>
      </c>
      <c r="M93" s="75" t="str">
        <f>Table13[[#This Row],[L2 - Descr]]</f>
        <v>Diversions</v>
      </c>
      <c r="N93"/>
    </row>
    <row r="94" spans="1:14" ht="43.2" x14ac:dyDescent="0.3">
      <c r="A94" s="71" t="str">
        <f t="shared" si="6"/>
        <v>AES/EXS/DIV/E-EXS-DIV-Α-001 Diversion Rejected</v>
      </c>
      <c r="B94" s="72" t="s">
        <v>461</v>
      </c>
      <c r="C94" s="73" t="s">
        <v>433</v>
      </c>
      <c r="D94" s="73" t="s">
        <v>434</v>
      </c>
      <c r="E94" s="74" t="s">
        <v>435</v>
      </c>
      <c r="F94" s="73" t="s">
        <v>438</v>
      </c>
      <c r="G94" s="73" t="s">
        <v>358</v>
      </c>
      <c r="H94" s="74" t="s">
        <v>359</v>
      </c>
      <c r="I94" s="73" t="s">
        <v>441</v>
      </c>
      <c r="J94" s="73" t="s">
        <v>615</v>
      </c>
      <c r="K94" s="71" t="e">
        <f t="shared" ca="1" si="7"/>
        <v>#NAME?</v>
      </c>
      <c r="L94" s="71" t="str">
        <f>"E-"&amp;Table13[[#This Row],[L1 - Code]]&amp;"-"&amp;Table13[[#This Row],[L2 - Code]]</f>
        <v>E-EXS-DIV</v>
      </c>
      <c r="M94" s="75" t="str">
        <f>Table13[[#This Row],[L2 - Descr]]</f>
        <v>Diversions</v>
      </c>
      <c r="N94"/>
    </row>
    <row r="95" spans="1:14" ht="43.2" x14ac:dyDescent="0.3">
      <c r="A95" s="71" t="str">
        <f t="shared" si="6"/>
        <v>AES/EXS/EXT/E-EXS-EXT-A-001 EXS Amendment Accepted</v>
      </c>
      <c r="B95" s="72" t="s">
        <v>461</v>
      </c>
      <c r="C95" s="73" t="s">
        <v>433</v>
      </c>
      <c r="D95" s="73" t="s">
        <v>434</v>
      </c>
      <c r="E95" s="74" t="s">
        <v>435</v>
      </c>
      <c r="F95" s="73" t="s">
        <v>443</v>
      </c>
      <c r="G95" s="73" t="s">
        <v>404</v>
      </c>
      <c r="H95" s="74" t="s">
        <v>405</v>
      </c>
      <c r="I95" s="73" t="s">
        <v>450</v>
      </c>
      <c r="J95" s="73" t="s">
        <v>616</v>
      </c>
      <c r="K95" s="71" t="e">
        <f t="shared" ca="1" si="7"/>
        <v>#NAME?</v>
      </c>
      <c r="L95" s="71" t="str">
        <f>"E-"&amp;Table13[[#This Row],[L1 - Code]]&amp;"-"&amp;Table13[[#This Row],[L2 - Code]]</f>
        <v>E-EXS-EXT</v>
      </c>
      <c r="M95" s="75" t="str">
        <f>Table13[[#This Row],[L2 - Descr]]</f>
        <v>Exit specific scenarios</v>
      </c>
      <c r="N95"/>
    </row>
    <row r="96" spans="1:14" ht="43.2" x14ac:dyDescent="0.3">
      <c r="A96" s="71" t="str">
        <f t="shared" si="6"/>
        <v>AES/EXS/EXT/E-EXS-EXT-A-002 Control at Exit with release for Exit</v>
      </c>
      <c r="B96" s="72" t="s">
        <v>461</v>
      </c>
      <c r="C96" s="73" t="s">
        <v>433</v>
      </c>
      <c r="D96" s="73" t="s">
        <v>434</v>
      </c>
      <c r="E96" s="74" t="s">
        <v>435</v>
      </c>
      <c r="F96" s="73" t="s">
        <v>443</v>
      </c>
      <c r="G96" s="73" t="s">
        <v>404</v>
      </c>
      <c r="H96" s="74" t="s">
        <v>405</v>
      </c>
      <c r="I96" s="73" t="s">
        <v>447</v>
      </c>
      <c r="J96" s="73" t="s">
        <v>617</v>
      </c>
      <c r="K96" s="71" t="e">
        <f t="shared" ca="1" si="7"/>
        <v>#NAME?</v>
      </c>
      <c r="L96" s="71" t="str">
        <f>"E-"&amp;Table13[[#This Row],[L1 - Code]]&amp;"-"&amp;Table13[[#This Row],[L2 - Code]]</f>
        <v>E-EXS-EXT</v>
      </c>
      <c r="M96" s="75" t="str">
        <f>Table13[[#This Row],[L2 - Descr]]</f>
        <v>Exit specific scenarios</v>
      </c>
      <c r="N96"/>
    </row>
    <row r="97" spans="1:14" ht="43.2" x14ac:dyDescent="0.3">
      <c r="A97" s="71" t="str">
        <f t="shared" si="6"/>
        <v>AES/EXS/EXT/E-EXS-EXT-A-003 Control at Exit with release for Exit refused</v>
      </c>
      <c r="B97" s="72" t="s">
        <v>461</v>
      </c>
      <c r="C97" s="73" t="s">
        <v>433</v>
      </c>
      <c r="D97" s="73" t="s">
        <v>434</v>
      </c>
      <c r="E97" s="74" t="s">
        <v>435</v>
      </c>
      <c r="F97" s="73" t="s">
        <v>443</v>
      </c>
      <c r="G97" s="73" t="s">
        <v>404</v>
      </c>
      <c r="H97" s="74" t="s">
        <v>405</v>
      </c>
      <c r="I97" s="73" t="s">
        <v>446</v>
      </c>
      <c r="J97" s="73" t="s">
        <v>618</v>
      </c>
      <c r="K97" s="71" t="e">
        <f t="shared" ca="1" si="7"/>
        <v>#NAME?</v>
      </c>
      <c r="L97" s="71" t="str">
        <f>"E-"&amp;Table13[[#This Row],[L1 - Code]]&amp;"-"&amp;Table13[[#This Row],[L2 - Code]]</f>
        <v>E-EXS-EXT</v>
      </c>
      <c r="M97" s="75" t="str">
        <f>Table13[[#This Row],[L2 - Descr]]</f>
        <v>Exit specific scenarios</v>
      </c>
      <c r="N97"/>
    </row>
    <row r="98" spans="1:14" ht="43.2" x14ac:dyDescent="0.3">
      <c r="A98" s="71" t="str">
        <f t="shared" si="6"/>
        <v>AES/EXS/EXT/E-EXS-EXT-A-004 Arrival at Exit registered by customs officer</v>
      </c>
      <c r="B98" s="72" t="s">
        <v>461</v>
      </c>
      <c r="C98" s="73" t="s">
        <v>433</v>
      </c>
      <c r="D98" s="73" t="s">
        <v>434</v>
      </c>
      <c r="E98" s="74" t="s">
        <v>435</v>
      </c>
      <c r="F98" s="73" t="s">
        <v>443</v>
      </c>
      <c r="G98" s="73" t="s">
        <v>404</v>
      </c>
      <c r="H98" s="74" t="s">
        <v>405</v>
      </c>
      <c r="I98" s="73" t="s">
        <v>449</v>
      </c>
      <c r="J98" s="73" t="s">
        <v>619</v>
      </c>
      <c r="K98" s="71" t="e">
        <f t="shared" ca="1" si="7"/>
        <v>#NAME?</v>
      </c>
      <c r="L98" s="71" t="str">
        <f>"E-"&amp;Table13[[#This Row],[L1 - Code]]&amp;"-"&amp;Table13[[#This Row],[L2 - Code]]</f>
        <v>E-EXS-EXT</v>
      </c>
      <c r="M98" s="75" t="str">
        <f>Table13[[#This Row],[L2 - Descr]]</f>
        <v>Exit specific scenarios</v>
      </c>
      <c r="N98"/>
    </row>
    <row r="99" spans="1:14" ht="43.2" x14ac:dyDescent="0.3">
      <c r="A99" s="71" t="str">
        <f t="shared" si="6"/>
        <v>AES/EXS/EXT/E-EXS-EXT-A-005 Exit after Storing</v>
      </c>
      <c r="B99" s="72" t="s">
        <v>461</v>
      </c>
      <c r="C99" s="73" t="s">
        <v>433</v>
      </c>
      <c r="D99" s="73" t="s">
        <v>434</v>
      </c>
      <c r="E99" s="74" t="s">
        <v>435</v>
      </c>
      <c r="F99" s="73" t="s">
        <v>443</v>
      </c>
      <c r="G99" s="73" t="s">
        <v>404</v>
      </c>
      <c r="H99" s="74" t="s">
        <v>405</v>
      </c>
      <c r="I99" s="73" t="s">
        <v>620</v>
      </c>
      <c r="J99" s="73" t="s">
        <v>621</v>
      </c>
      <c r="K99" s="71" t="e">
        <f t="shared" ca="1" si="7"/>
        <v>#NAME?</v>
      </c>
      <c r="L99" s="71" t="str">
        <f>"E-"&amp;Table13[[#This Row],[L1 - Code]]&amp;"-"&amp;Table13[[#This Row],[L2 - Code]]</f>
        <v>E-EXS-EXT</v>
      </c>
      <c r="M99" s="75" t="str">
        <f>Table13[[#This Row],[L2 - Descr]]</f>
        <v>Exit specific scenarios</v>
      </c>
      <c r="N99"/>
    </row>
    <row r="100" spans="1:14" ht="43.2" x14ac:dyDescent="0.3">
      <c r="A100" s="71" t="str">
        <f t="shared" si="6"/>
        <v>AES/EXS/EXT/E-EXS-EXT-A-006 Exit after reception of multiple manifests</v>
      </c>
      <c r="B100" s="72" t="s">
        <v>461</v>
      </c>
      <c r="C100" s="73" t="s">
        <v>433</v>
      </c>
      <c r="D100" s="73" t="s">
        <v>434</v>
      </c>
      <c r="E100" s="74" t="s">
        <v>435</v>
      </c>
      <c r="F100" s="73" t="s">
        <v>443</v>
      </c>
      <c r="G100" s="73" t="s">
        <v>404</v>
      </c>
      <c r="H100" s="74" t="s">
        <v>405</v>
      </c>
      <c r="I100" s="73" t="s">
        <v>622</v>
      </c>
      <c r="J100" s="73" t="s">
        <v>623</v>
      </c>
      <c r="K100" s="71" t="e">
        <f t="shared" ca="1" si="7"/>
        <v>#NAME?</v>
      </c>
      <c r="L100" s="71" t="str">
        <f>"E-"&amp;Table13[[#This Row],[L1 - Code]]&amp;"-"&amp;Table13[[#This Row],[L2 - Code]]</f>
        <v>E-EXS-EXT</v>
      </c>
      <c r="M100" s="75" t="str">
        <f>Table13[[#This Row],[L2 - Descr]]</f>
        <v>Exit specific scenarios</v>
      </c>
      <c r="N100"/>
    </row>
    <row r="101" spans="1:14" ht="43.2" x14ac:dyDescent="0.3">
      <c r="A101" s="71" t="str">
        <f t="shared" si="6"/>
        <v>AES/EXS/EXT/E-EXS-EXT-A-007 Exit information available through other systems</v>
      </c>
      <c r="B101" s="72" t="s">
        <v>461</v>
      </c>
      <c r="C101" s="73" t="s">
        <v>433</v>
      </c>
      <c r="D101" s="73" t="s">
        <v>434</v>
      </c>
      <c r="E101" s="74" t="s">
        <v>435</v>
      </c>
      <c r="F101" s="73" t="s">
        <v>443</v>
      </c>
      <c r="G101" s="73" t="s">
        <v>404</v>
      </c>
      <c r="H101" s="74" t="s">
        <v>405</v>
      </c>
      <c r="I101" s="73" t="s">
        <v>624</v>
      </c>
      <c r="J101" s="73" t="s">
        <v>625</v>
      </c>
      <c r="K101" s="71" t="e">
        <f t="shared" ca="1" si="7"/>
        <v>#NAME?</v>
      </c>
      <c r="L101" s="71" t="str">
        <f>"E-"&amp;Table13[[#This Row],[L1 - Code]]&amp;"-"&amp;Table13[[#This Row],[L2 - Code]]</f>
        <v>E-EXS-EXT</v>
      </c>
      <c r="M101" s="75" t="str">
        <f>Table13[[#This Row],[L2 - Descr]]</f>
        <v>Exit specific scenarios</v>
      </c>
      <c r="N101"/>
    </row>
    <row r="102" spans="1:14" ht="43.2" x14ac:dyDescent="0.3">
      <c r="A102" s="71" t="str">
        <f t="shared" si="6"/>
        <v>AES/EXS/EXT/E-EXS-EXT-E-002 EXS Amendment Rejected</v>
      </c>
      <c r="B102" s="72" t="s">
        <v>461</v>
      </c>
      <c r="C102" s="73" t="s">
        <v>433</v>
      </c>
      <c r="D102" s="73" t="s">
        <v>434</v>
      </c>
      <c r="E102" s="74" t="s">
        <v>435</v>
      </c>
      <c r="F102" s="73" t="s">
        <v>443</v>
      </c>
      <c r="G102" s="73" t="s">
        <v>404</v>
      </c>
      <c r="H102" s="74" t="s">
        <v>405</v>
      </c>
      <c r="I102" s="77" t="s">
        <v>444</v>
      </c>
      <c r="J102" s="77" t="s">
        <v>626</v>
      </c>
      <c r="K102" s="71" t="e">
        <f t="shared" ca="1" si="7"/>
        <v>#NAME?</v>
      </c>
      <c r="L102" s="71" t="str">
        <f>"E-"&amp;Table13[[#This Row],[L1 - Code]]&amp;"-"&amp;Table13[[#This Row],[L2 - Code]]</f>
        <v>E-EXS-EXT</v>
      </c>
      <c r="M102" s="75" t="str">
        <f>Table13[[#This Row],[L2 - Descr]]</f>
        <v>Exit specific scenarios</v>
      </c>
      <c r="N102"/>
    </row>
    <row r="103" spans="1:14" ht="43.2" x14ac:dyDescent="0.3">
      <c r="A103" s="71" t="str">
        <f t="shared" si="6"/>
        <v>AES/EXS/EXT/E-EXS-EXT-E-003 Exit notification not received</v>
      </c>
      <c r="B103" s="72" t="s">
        <v>461</v>
      </c>
      <c r="C103" s="73" t="s">
        <v>433</v>
      </c>
      <c r="D103" s="73" t="s">
        <v>434</v>
      </c>
      <c r="E103" s="74" t="s">
        <v>435</v>
      </c>
      <c r="F103" s="73" t="s">
        <v>443</v>
      </c>
      <c r="G103" s="73" t="s">
        <v>404</v>
      </c>
      <c r="H103" s="74" t="s">
        <v>405</v>
      </c>
      <c r="I103" s="73" t="s">
        <v>448</v>
      </c>
      <c r="J103" s="73" t="s">
        <v>627</v>
      </c>
      <c r="K103" s="71" t="e">
        <f t="shared" ca="1" si="7"/>
        <v>#NAME?</v>
      </c>
      <c r="L103" s="71" t="str">
        <f>"E-"&amp;Table13[[#This Row],[L1 - Code]]&amp;"-"&amp;Table13[[#This Row],[L2 - Code]]</f>
        <v>E-EXS-EXT</v>
      </c>
      <c r="M103" s="75" t="str">
        <f>Table13[[#This Row],[L2 - Descr]]</f>
        <v>Exit specific scenarios</v>
      </c>
      <c r="N103"/>
    </row>
    <row r="104" spans="1:14" ht="43.2" x14ac:dyDescent="0.3">
      <c r="A104" s="71" t="str">
        <f t="shared" si="6"/>
        <v>AES/EXS/EXT/E-EXS-EXT-E-004 Initial manifest rejected</v>
      </c>
      <c r="B104" s="72" t="s">
        <v>461</v>
      </c>
      <c r="C104" s="73" t="s">
        <v>433</v>
      </c>
      <c r="D104" s="73" t="s">
        <v>434</v>
      </c>
      <c r="E104" s="74" t="s">
        <v>435</v>
      </c>
      <c r="F104" s="73" t="s">
        <v>443</v>
      </c>
      <c r="G104" s="73" t="s">
        <v>404</v>
      </c>
      <c r="H104" s="74" t="s">
        <v>405</v>
      </c>
      <c r="I104" s="73" t="s">
        <v>452</v>
      </c>
      <c r="J104" s="73" t="s">
        <v>628</v>
      </c>
      <c r="K104" s="71" t="e">
        <f t="shared" ca="1" si="7"/>
        <v>#NAME?</v>
      </c>
      <c r="L104" s="71" t="str">
        <f>"E-"&amp;Table13[[#This Row],[L1 - Code]]&amp;"-"&amp;Table13[[#This Row],[L2 - Code]]</f>
        <v>E-EXS-EXT</v>
      </c>
      <c r="M104" s="75" t="str">
        <f>Table13[[#This Row],[L2 - Descr]]</f>
        <v>Exit specific scenarios</v>
      </c>
      <c r="N104"/>
    </row>
    <row r="105" spans="1:14" ht="43.2" x14ac:dyDescent="0.3">
      <c r="A105" s="71" t="str">
        <f t="shared" si="6"/>
        <v>AES/EXS/LDG/E-EXS-LDG-A-001 EXS lodged at another customs office</v>
      </c>
      <c r="B105" s="72" t="s">
        <v>461</v>
      </c>
      <c r="C105" s="73" t="s">
        <v>433</v>
      </c>
      <c r="D105" s="73" t="s">
        <v>434</v>
      </c>
      <c r="E105" s="74" t="s">
        <v>435</v>
      </c>
      <c r="F105" s="73" t="s">
        <v>456</v>
      </c>
      <c r="G105" s="73" t="s">
        <v>457</v>
      </c>
      <c r="H105" s="74" t="s">
        <v>458</v>
      </c>
      <c r="I105" s="73" t="s">
        <v>459</v>
      </c>
      <c r="J105" s="73" t="s">
        <v>629</v>
      </c>
      <c r="K105" s="71" t="e">
        <f t="shared" ca="1" si="7"/>
        <v>#NAME?</v>
      </c>
      <c r="L105" s="71" t="str">
        <f>"E-"&amp;Table13[[#This Row],[L1 - Code]]&amp;"-"&amp;Table13[[#This Row],[L2 - Code]]</f>
        <v>E-EXS-LDG</v>
      </c>
      <c r="M105" s="75" t="str">
        <f>Table13[[#This Row],[L2 - Descr]]</f>
        <v>Lodgement specific scenarios</v>
      </c>
      <c r="N105"/>
    </row>
    <row r="106" spans="1:14" ht="43.2" x14ac:dyDescent="0.3">
      <c r="A106" s="71" t="str">
        <f t="shared" si="6"/>
        <v>AES/EXS/LDG/E-EXS-LDG-E-001 Declaration rejected</v>
      </c>
      <c r="B106" s="72" t="s">
        <v>461</v>
      </c>
      <c r="C106" s="73" t="s">
        <v>433</v>
      </c>
      <c r="D106" s="73" t="s">
        <v>434</v>
      </c>
      <c r="E106" s="74" t="s">
        <v>435</v>
      </c>
      <c r="F106" s="73" t="s">
        <v>456</v>
      </c>
      <c r="G106" s="73" t="s">
        <v>457</v>
      </c>
      <c r="H106" s="74" t="s">
        <v>458</v>
      </c>
      <c r="I106" s="73" t="s">
        <v>630</v>
      </c>
      <c r="J106" s="73" t="s">
        <v>631</v>
      </c>
      <c r="K106" s="71" t="e">
        <f t="shared" ca="1" si="7"/>
        <v>#NAME?</v>
      </c>
      <c r="L106" s="71" t="str">
        <f>"E-"&amp;Table13[[#This Row],[L1 - Code]]&amp;"-"&amp;Table13[[#This Row],[L2 - Code]]</f>
        <v>E-EXS-LDG</v>
      </c>
      <c r="M106" s="75" t="str">
        <f>Table13[[#This Row],[L2 - Descr]]</f>
        <v>Lodgement specific scenarios</v>
      </c>
      <c r="N106"/>
    </row>
    <row r="107" spans="1:14" ht="43.2" x14ac:dyDescent="0.3">
      <c r="A107" s="71" t="str">
        <f>B107&amp;"/"&amp;E107&amp;"/"&amp;H107&amp;"/"&amp;J107</f>
        <v>AES/EXS/EXT/E-EXS-EXT-E-001 Rejection of arrival notification</v>
      </c>
      <c r="B107" s="72" t="s">
        <v>461</v>
      </c>
      <c r="C107" s="73" t="s">
        <v>433</v>
      </c>
      <c r="D107" s="73" t="s">
        <v>434</v>
      </c>
      <c r="E107" s="74" t="s">
        <v>435</v>
      </c>
      <c r="F107" s="73" t="s">
        <v>443</v>
      </c>
      <c r="G107" s="73" t="s">
        <v>457</v>
      </c>
      <c r="H107" s="74" t="s">
        <v>405</v>
      </c>
      <c r="I107" s="73" t="s">
        <v>454</v>
      </c>
      <c r="J107" s="73" t="s">
        <v>632</v>
      </c>
      <c r="K107" s="71" t="e">
        <f t="shared" ca="1" si="7"/>
        <v>#NAME?</v>
      </c>
      <c r="L107" s="71" t="str">
        <f>"E-"&amp;Table13[[#This Row],[L1 - Code]]&amp;"-"&amp;Table13[[#This Row],[L2 - Code]]</f>
        <v>E-EXS-EXT</v>
      </c>
      <c r="M107" s="75" t="str">
        <f>Table13[[#This Row],[L2 - Descr]]</f>
        <v>Lodgement specific scenarios</v>
      </c>
      <c r="N107"/>
    </row>
    <row r="108" spans="1:14" ht="43.2" x14ac:dyDescent="0.3">
      <c r="A108" s="71" t="str">
        <f>B108&amp;"/"&amp;E108&amp;"/"&amp;H108&amp;"/"&amp;J108</f>
        <v>AES/EXS/INV/E-EXS-INV-A-001 Invalidation requested by Trader</v>
      </c>
      <c r="B108" s="72" t="s">
        <v>461</v>
      </c>
      <c r="C108" s="73" t="s">
        <v>433</v>
      </c>
      <c r="D108" s="73" t="s">
        <v>434</v>
      </c>
      <c r="E108" s="74" t="s">
        <v>435</v>
      </c>
      <c r="F108" s="73" t="s">
        <v>633</v>
      </c>
      <c r="G108" s="73" t="s">
        <v>634</v>
      </c>
      <c r="H108" s="74" t="s">
        <v>420</v>
      </c>
      <c r="I108" s="73" t="s">
        <v>635</v>
      </c>
      <c r="J108" s="73" t="s">
        <v>636</v>
      </c>
      <c r="K108" s="71" t="e">
        <f ca="1">GetAcronym3(J108)</f>
        <v>#NAME?</v>
      </c>
      <c r="L108" s="71" t="s">
        <v>271</v>
      </c>
      <c r="M108" s="75" t="str">
        <f>Table13[[#This Row],[L2 - Descr]]</f>
        <v>Exit Summary Declaration Invalidation</v>
      </c>
      <c r="N108"/>
    </row>
    <row r="109" spans="1:14" ht="43.2" x14ac:dyDescent="0.3">
      <c r="A109" s="71" t="str">
        <f>B109&amp;"/"&amp;E109&amp;"/"&amp;H109&amp;"/"&amp;J109</f>
        <v>AES/EXS/INV/E-EXS-INV-E-001 Invalidation requested by Trader refused</v>
      </c>
      <c r="B109" s="72" t="s">
        <v>461</v>
      </c>
      <c r="C109" s="73" t="s">
        <v>433</v>
      </c>
      <c r="D109" s="73" t="s">
        <v>434</v>
      </c>
      <c r="E109" s="74" t="s">
        <v>435</v>
      </c>
      <c r="F109" s="73" t="s">
        <v>633</v>
      </c>
      <c r="G109" s="73" t="s">
        <v>634</v>
      </c>
      <c r="H109" s="74" t="s">
        <v>420</v>
      </c>
      <c r="I109" s="73" t="s">
        <v>637</v>
      </c>
      <c r="J109" s="73" t="s">
        <v>638</v>
      </c>
      <c r="K109" s="71" t="e">
        <f ca="1">GetAcronym3(J109)</f>
        <v>#NAME?</v>
      </c>
      <c r="L109" s="71" t="s">
        <v>271</v>
      </c>
      <c r="M109" s="75" t="str">
        <f>Table13[[#This Row],[L2 - Descr]]</f>
        <v>Exit Summary Declaration Invalidation</v>
      </c>
      <c r="N109"/>
    </row>
    <row r="110" spans="1:14" ht="43.2" x14ac:dyDescent="0.3">
      <c r="A110" s="71" t="str">
        <f t="shared" si="6"/>
        <v>AES/REN/CFL/E-REN-CFL-M-001 Core flow</v>
      </c>
      <c r="B110" s="72" t="s">
        <v>461</v>
      </c>
      <c r="C110" s="73" t="s">
        <v>639</v>
      </c>
      <c r="D110" s="73" t="s">
        <v>640</v>
      </c>
      <c r="E110" s="74" t="s">
        <v>641</v>
      </c>
      <c r="F110" s="73" t="s">
        <v>642</v>
      </c>
      <c r="G110" s="73" t="s">
        <v>355</v>
      </c>
      <c r="H110" s="74" t="s">
        <v>356</v>
      </c>
      <c r="I110" s="73" t="s">
        <v>642</v>
      </c>
      <c r="J110" s="73" t="s">
        <v>643</v>
      </c>
      <c r="K110" s="71" t="e">
        <f t="shared" ca="1" si="7"/>
        <v>#NAME?</v>
      </c>
      <c r="L110" s="71" t="str">
        <f>"E-"&amp;Table13[[#This Row],[L1 - Code]]&amp;"-"&amp;Table13[[#This Row],[L2 - Code]]</f>
        <v>E-REN-CFL</v>
      </c>
      <c r="M110" s="75" t="str">
        <f>Table13[[#This Row],[L2 - Descr]]</f>
        <v>Core flow</v>
      </c>
      <c r="N110"/>
    </row>
    <row r="111" spans="1:14" ht="43.2" x14ac:dyDescent="0.3">
      <c r="A111" s="71" t="str">
        <f t="shared" si="6"/>
        <v>AES/REN/EXT/E-REN-EXT-A-001 Exit after Storing</v>
      </c>
      <c r="B111" s="72" t="s">
        <v>461</v>
      </c>
      <c r="C111" s="73" t="s">
        <v>639</v>
      </c>
      <c r="D111" s="73" t="s">
        <v>640</v>
      </c>
      <c r="E111" s="74" t="s">
        <v>641</v>
      </c>
      <c r="F111" s="73" t="s">
        <v>644</v>
      </c>
      <c r="G111" s="73" t="s">
        <v>404</v>
      </c>
      <c r="H111" s="74" t="s">
        <v>405</v>
      </c>
      <c r="I111" s="73" t="s">
        <v>645</v>
      </c>
      <c r="J111" s="73" t="s">
        <v>646</v>
      </c>
      <c r="K111" s="71" t="e">
        <f t="shared" ca="1" si="7"/>
        <v>#NAME?</v>
      </c>
      <c r="L111" s="71" t="str">
        <f>"E-"&amp;Table13[[#This Row],[L1 - Code]]&amp;"-"&amp;Table13[[#This Row],[L2 - Code]]</f>
        <v>E-REN-EXT</v>
      </c>
      <c r="M111" s="75" t="str">
        <f>Table13[[#This Row],[L2 - Descr]]</f>
        <v>Exit specific scenarios</v>
      </c>
      <c r="N111"/>
    </row>
    <row r="112" spans="1:14" ht="43.2" x14ac:dyDescent="0.3">
      <c r="A112" s="71" t="str">
        <f t="shared" si="6"/>
        <v>AES/REN/EXT/E-REN-EXT-A-002 Exit after reception of multiple manifests</v>
      </c>
      <c r="B112" s="72" t="s">
        <v>461</v>
      </c>
      <c r="C112" s="73" t="s">
        <v>639</v>
      </c>
      <c r="D112" s="73" t="s">
        <v>640</v>
      </c>
      <c r="E112" s="74" t="s">
        <v>641</v>
      </c>
      <c r="F112" s="73" t="s">
        <v>644</v>
      </c>
      <c r="G112" s="73" t="s">
        <v>404</v>
      </c>
      <c r="H112" s="74" t="s">
        <v>405</v>
      </c>
      <c r="I112" s="73" t="s">
        <v>647</v>
      </c>
      <c r="J112" s="73" t="s">
        <v>648</v>
      </c>
      <c r="K112" s="71" t="e">
        <f t="shared" ca="1" si="7"/>
        <v>#NAME?</v>
      </c>
      <c r="L112" s="71" t="str">
        <f>"E-"&amp;Table13[[#This Row],[L1 - Code]]&amp;"-"&amp;Table13[[#This Row],[L2 - Code]]</f>
        <v>E-REN-EXT</v>
      </c>
      <c r="M112" s="75" t="str">
        <f>Table13[[#This Row],[L2 - Descr]]</f>
        <v>Exit specific scenarios</v>
      </c>
      <c r="N112"/>
    </row>
    <row r="113" spans="1:14" ht="43.2" x14ac:dyDescent="0.3">
      <c r="A113" s="71" t="str">
        <f t="shared" si="6"/>
        <v>AES/REN/EXT/E-REN-EXT-A-003 Exit information available through other systems</v>
      </c>
      <c r="B113" s="72" t="s">
        <v>461</v>
      </c>
      <c r="C113" s="73" t="s">
        <v>639</v>
      </c>
      <c r="D113" s="73" t="s">
        <v>640</v>
      </c>
      <c r="E113" s="74" t="s">
        <v>641</v>
      </c>
      <c r="F113" s="73" t="s">
        <v>644</v>
      </c>
      <c r="G113" s="73" t="s">
        <v>404</v>
      </c>
      <c r="H113" s="74" t="s">
        <v>405</v>
      </c>
      <c r="I113" s="73" t="s">
        <v>649</v>
      </c>
      <c r="J113" s="73" t="s">
        <v>650</v>
      </c>
      <c r="K113" s="71" t="e">
        <f t="shared" ca="1" si="7"/>
        <v>#NAME?</v>
      </c>
      <c r="L113" s="71" t="str">
        <f>"E-"&amp;Table13[[#This Row],[L1 - Code]]&amp;"-"&amp;Table13[[#This Row],[L2 - Code]]</f>
        <v>E-REN-EXT</v>
      </c>
      <c r="M113" s="75" t="str">
        <f>Table13[[#This Row],[L2 - Descr]]</f>
        <v>Exit specific scenarios</v>
      </c>
      <c r="N113"/>
    </row>
    <row r="114" spans="1:14" ht="43.2" x14ac:dyDescent="0.3">
      <c r="A114" s="71" t="str">
        <f t="shared" si="6"/>
        <v>AES/REN/EXT/E-REN-EXT-E-001 Exit Notification not received</v>
      </c>
      <c r="B114" s="72" t="s">
        <v>461</v>
      </c>
      <c r="C114" s="73" t="s">
        <v>639</v>
      </c>
      <c r="D114" s="73" t="s">
        <v>640</v>
      </c>
      <c r="E114" s="74" t="s">
        <v>641</v>
      </c>
      <c r="F114" s="73" t="s">
        <v>644</v>
      </c>
      <c r="G114" s="73" t="s">
        <v>404</v>
      </c>
      <c r="H114" s="74" t="s">
        <v>405</v>
      </c>
      <c r="I114" s="73" t="s">
        <v>651</v>
      </c>
      <c r="J114" s="73" t="s">
        <v>652</v>
      </c>
      <c r="K114" s="71" t="e">
        <f t="shared" ca="1" si="7"/>
        <v>#NAME?</v>
      </c>
      <c r="L114" s="71" t="str">
        <f>"E-"&amp;Table13[[#This Row],[L1 - Code]]&amp;"-"&amp;Table13[[#This Row],[L2 - Code]]</f>
        <v>E-REN-EXT</v>
      </c>
      <c r="M114" s="75" t="str">
        <f>Table13[[#This Row],[L2 - Descr]]</f>
        <v>Exit specific scenarios</v>
      </c>
      <c r="N114"/>
    </row>
    <row r="115" spans="1:14" ht="43.2" x14ac:dyDescent="0.3">
      <c r="A115" s="71" t="str">
        <f t="shared" si="6"/>
        <v>AES/REN/EXT/E-REN-EXT-E-002 Initial manifest rejected</v>
      </c>
      <c r="B115" s="72" t="s">
        <v>461</v>
      </c>
      <c r="C115" s="73" t="s">
        <v>639</v>
      </c>
      <c r="D115" s="73" t="s">
        <v>640</v>
      </c>
      <c r="E115" s="74" t="s">
        <v>641</v>
      </c>
      <c r="F115" s="73" t="s">
        <v>644</v>
      </c>
      <c r="G115" s="73" t="s">
        <v>404</v>
      </c>
      <c r="H115" s="74" t="s">
        <v>405</v>
      </c>
      <c r="I115" s="73" t="s">
        <v>653</v>
      </c>
      <c r="J115" s="73" t="s">
        <v>654</v>
      </c>
      <c r="K115" s="71" t="e">
        <f t="shared" ca="1" si="7"/>
        <v>#NAME?</v>
      </c>
      <c r="L115" s="71" t="str">
        <f>"E-"&amp;Table13[[#This Row],[L1 - Code]]&amp;"-"&amp;Table13[[#This Row],[L2 - Code]]</f>
        <v>E-REN-EXT</v>
      </c>
      <c r="M115" s="75" t="str">
        <f>Table13[[#This Row],[L2 - Descr]]</f>
        <v>Exit specific scenarios</v>
      </c>
      <c r="N115"/>
    </row>
    <row r="116" spans="1:14" ht="43.2" x14ac:dyDescent="0.3">
      <c r="A116" s="71" t="str">
        <f t="shared" si="6"/>
        <v>AES/REN/EXT/E-REN-EXT-E-003 Rejection of exit notification</v>
      </c>
      <c r="B116" s="72" t="s">
        <v>461</v>
      </c>
      <c r="C116" s="73" t="s">
        <v>639</v>
      </c>
      <c r="D116" s="73" t="s">
        <v>640</v>
      </c>
      <c r="E116" s="74" t="s">
        <v>641</v>
      </c>
      <c r="F116" s="73" t="s">
        <v>644</v>
      </c>
      <c r="G116" s="73" t="s">
        <v>404</v>
      </c>
      <c r="H116" s="74" t="s">
        <v>405</v>
      </c>
      <c r="I116" s="73" t="s">
        <v>655</v>
      </c>
      <c r="J116" s="73" t="s">
        <v>656</v>
      </c>
      <c r="K116" s="71" t="e">
        <f t="shared" ca="1" si="7"/>
        <v>#NAME?</v>
      </c>
      <c r="L116" s="71" t="str">
        <f>"E-"&amp;Table13[[#This Row],[L1 - Code]]&amp;"-"&amp;Table13[[#This Row],[L2 - Code]]</f>
        <v>E-REN-EXT</v>
      </c>
      <c r="M116" s="75" t="str">
        <f>Table13[[#This Row],[L2 - Descr]]</f>
        <v>Exit specific scenarios</v>
      </c>
      <c r="N116"/>
    </row>
    <row r="117" spans="1:14" ht="43.2" x14ac:dyDescent="0.3">
      <c r="A117" s="71" t="str">
        <f t="shared" si="6"/>
        <v>AES/REN/REG/E-REN-REG-A-001 Control at Exit with release for Exit</v>
      </c>
      <c r="B117" s="72" t="s">
        <v>461</v>
      </c>
      <c r="C117" s="73" t="s">
        <v>639</v>
      </c>
      <c r="D117" s="73" t="s">
        <v>640</v>
      </c>
      <c r="E117" s="74" t="s">
        <v>641</v>
      </c>
      <c r="F117" s="73" t="s">
        <v>657</v>
      </c>
      <c r="G117" s="73" t="s">
        <v>658</v>
      </c>
      <c r="H117" s="74" t="s">
        <v>659</v>
      </c>
      <c r="I117" s="73" t="s">
        <v>660</v>
      </c>
      <c r="J117" s="73" t="s">
        <v>661</v>
      </c>
      <c r="K117" s="71" t="e">
        <f t="shared" ca="1" si="7"/>
        <v>#NAME?</v>
      </c>
      <c r="L117" s="71" t="str">
        <f>"E-"&amp;Table13[[#This Row],[L1 - Code]]&amp;"-"&amp;Table13[[#This Row],[L2 - Code]]</f>
        <v>E-REN-REG</v>
      </c>
      <c r="M117" s="75" t="str">
        <f>Table13[[#This Row],[L2 - Descr]]</f>
        <v>Registration specific scenarios</v>
      </c>
      <c r="N117"/>
    </row>
    <row r="118" spans="1:14" ht="43.2" x14ac:dyDescent="0.3">
      <c r="A118" s="71" t="str">
        <f t="shared" si="6"/>
        <v>AES/REN/REG/E-REN-REG-A-003 Re-Export Notification amendment accepted</v>
      </c>
      <c r="B118" s="72" t="s">
        <v>461</v>
      </c>
      <c r="C118" s="73" t="s">
        <v>639</v>
      </c>
      <c r="D118" s="73" t="s">
        <v>640</v>
      </c>
      <c r="E118" s="74" t="s">
        <v>641</v>
      </c>
      <c r="F118" s="73" t="s">
        <v>657</v>
      </c>
      <c r="G118" s="73" t="s">
        <v>658</v>
      </c>
      <c r="H118" s="74" t="s">
        <v>659</v>
      </c>
      <c r="I118" s="73" t="s">
        <v>662</v>
      </c>
      <c r="J118" s="73" t="s">
        <v>663</v>
      </c>
      <c r="K118" s="71" t="e">
        <f t="shared" ca="1" si="7"/>
        <v>#NAME?</v>
      </c>
      <c r="L118" s="71" t="str">
        <f>"E-"&amp;Table13[[#This Row],[L1 - Code]]&amp;"-"&amp;Table13[[#This Row],[L2 - Code]]</f>
        <v>E-REN-REG</v>
      </c>
      <c r="M118" s="75" t="str">
        <f>Table13[[#This Row],[L2 - Descr]]</f>
        <v>Registration specific scenarios</v>
      </c>
      <c r="N118"/>
    </row>
    <row r="119" spans="1:14" ht="43.2" x14ac:dyDescent="0.3">
      <c r="A119" s="71" t="str">
        <f t="shared" si="6"/>
        <v>AES/REN/REG/E-REN-REG-E-001 Rejection of Re-Export Notification</v>
      </c>
      <c r="B119" s="72" t="s">
        <v>461</v>
      </c>
      <c r="C119" s="73" t="s">
        <v>639</v>
      </c>
      <c r="D119" s="73" t="s">
        <v>640</v>
      </c>
      <c r="E119" s="74" t="s">
        <v>641</v>
      </c>
      <c r="F119" s="73" t="s">
        <v>657</v>
      </c>
      <c r="G119" s="73" t="s">
        <v>658</v>
      </c>
      <c r="H119" s="74" t="s">
        <v>659</v>
      </c>
      <c r="I119" s="73" t="s">
        <v>664</v>
      </c>
      <c r="J119" s="73" t="s">
        <v>665</v>
      </c>
      <c r="K119" s="71" t="e">
        <f t="shared" ca="1" si="7"/>
        <v>#NAME?</v>
      </c>
      <c r="L119" s="71" t="str">
        <f>"E-"&amp;Table13[[#This Row],[L1 - Code]]&amp;"-"&amp;Table13[[#This Row],[L2 - Code]]</f>
        <v>E-REN-REG</v>
      </c>
      <c r="M119" s="75" t="str">
        <f>Table13[[#This Row],[L2 - Descr]]</f>
        <v>Registration specific scenarios</v>
      </c>
      <c r="N119"/>
    </row>
    <row r="120" spans="1:14" ht="43.2" x14ac:dyDescent="0.3">
      <c r="A120" s="71" t="str">
        <f t="shared" si="6"/>
        <v>AES/REN/REG/E-REN-REG-E-002 Re-Export Notification amendment rejected</v>
      </c>
      <c r="B120" s="72" t="s">
        <v>461</v>
      </c>
      <c r="C120" s="73" t="s">
        <v>639</v>
      </c>
      <c r="D120" s="73" t="s">
        <v>640</v>
      </c>
      <c r="E120" s="74" t="s">
        <v>641</v>
      </c>
      <c r="F120" s="73" t="s">
        <v>657</v>
      </c>
      <c r="G120" s="73" t="s">
        <v>658</v>
      </c>
      <c r="H120" s="74" t="s">
        <v>659</v>
      </c>
      <c r="I120" s="73" t="s">
        <v>666</v>
      </c>
      <c r="J120" s="73" t="s">
        <v>667</v>
      </c>
      <c r="K120" s="71" t="e">
        <f t="shared" ca="1" si="7"/>
        <v>#NAME?</v>
      </c>
      <c r="L120" s="71" t="str">
        <f>"E-"&amp;Table13[[#This Row],[L1 - Code]]&amp;"-"&amp;Table13[[#This Row],[L2 - Code]]</f>
        <v>E-REN-REG</v>
      </c>
      <c r="M120" s="75" t="str">
        <f>Table13[[#This Row],[L2 - Descr]]</f>
        <v>Registration specific scenarios</v>
      </c>
      <c r="N120"/>
    </row>
    <row r="121" spans="1:14" ht="43.2" x14ac:dyDescent="0.3">
      <c r="A121" s="71" t="str">
        <f t="shared" si="6"/>
        <v>AES/REN/REG/E-REN-REG-Α-002 Control at Exit with release for Exit refused</v>
      </c>
      <c r="B121" s="72" t="s">
        <v>461</v>
      </c>
      <c r="C121" s="73" t="s">
        <v>639</v>
      </c>
      <c r="D121" s="73" t="s">
        <v>640</v>
      </c>
      <c r="E121" s="74" t="s">
        <v>641</v>
      </c>
      <c r="F121" s="73" t="s">
        <v>657</v>
      </c>
      <c r="G121" s="73" t="s">
        <v>658</v>
      </c>
      <c r="H121" s="74" t="s">
        <v>659</v>
      </c>
      <c r="I121" s="73" t="s">
        <v>668</v>
      </c>
      <c r="J121" s="73" t="s">
        <v>669</v>
      </c>
      <c r="K121" s="71" t="e">
        <f t="shared" ca="1" si="7"/>
        <v>#NAME?</v>
      </c>
      <c r="L121" s="71" t="str">
        <f>"E-"&amp;Table13[[#This Row],[L1 - Code]]&amp;"-"&amp;Table13[[#This Row],[L2 - Code]]</f>
        <v>E-REN-REG</v>
      </c>
      <c r="M121" s="75" t="str">
        <f>Table13[[#This Row],[L2 - Descr]]</f>
        <v>Registration specific scenarios</v>
      </c>
      <c r="N121"/>
    </row>
    <row r="122" spans="1:14" ht="43.2" x14ac:dyDescent="0.3">
      <c r="A122" s="105" t="str">
        <f>B122&amp;"/"&amp;E122&amp;"/"&amp;H122&amp;"/"&amp;J122</f>
        <v>AES/REN/INV/E-REN-INV-A-001 Invalidation requested by Trader</v>
      </c>
      <c r="B122" s="106" t="s">
        <v>461</v>
      </c>
      <c r="C122" s="73" t="s">
        <v>639</v>
      </c>
      <c r="D122" s="73" t="s">
        <v>640</v>
      </c>
      <c r="E122" s="74" t="s">
        <v>641</v>
      </c>
      <c r="F122" t="s">
        <v>670</v>
      </c>
      <c r="G122" s="77" t="s">
        <v>671</v>
      </c>
      <c r="H122" s="108" t="s">
        <v>420</v>
      </c>
      <c r="I122" s="77" t="s">
        <v>672</v>
      </c>
      <c r="J122" s="107" t="s">
        <v>673</v>
      </c>
      <c r="K122" s="110" t="e">
        <f ca="1">GetAcronym3(J122)</f>
        <v>#NAME?</v>
      </c>
      <c r="L122" s="105" t="s">
        <v>674</v>
      </c>
      <c r="M122" s="109" t="str">
        <f>Table13[[#This Row],[L2 - Descr]]</f>
        <v>Re-Export Notification Invalidation</v>
      </c>
    </row>
    <row r="123" spans="1:14" ht="37.5" customHeight="1" x14ac:dyDescent="0.3">
      <c r="A123" s="105" t="str">
        <f>B123&amp;"/"&amp;E123&amp;"/"&amp;H123&amp;"/"&amp;J123</f>
        <v>AES/REN/INV/E-REN-INV-E-001 Invalidation requested by Trader refused</v>
      </c>
      <c r="B123" s="106" t="s">
        <v>461</v>
      </c>
      <c r="C123" s="73" t="s">
        <v>639</v>
      </c>
      <c r="D123" s="73" t="s">
        <v>640</v>
      </c>
      <c r="E123" s="74" t="s">
        <v>641</v>
      </c>
      <c r="F123" t="s">
        <v>670</v>
      </c>
      <c r="G123" s="77" t="s">
        <v>671</v>
      </c>
      <c r="H123" s="108" t="s">
        <v>420</v>
      </c>
      <c r="I123" s="77" t="s">
        <v>675</v>
      </c>
      <c r="J123" s="107" t="s">
        <v>676</v>
      </c>
      <c r="K123" s="110" t="e">
        <f ca="1">GetAcronym3(J123)</f>
        <v>#NAME?</v>
      </c>
      <c r="L123" s="105" t="str">
        <f>"E-"&amp;Table13[[#This Row],[L1 - Code]]&amp;"-"&amp;Table13[[#This Row],[L2 - Code]]</f>
        <v>E-REN-INV</v>
      </c>
      <c r="M123" s="109" t="str">
        <f>Table13[[#This Row],[L2 - Descr]]</f>
        <v>Re-Export Notification Invalidation</v>
      </c>
    </row>
  </sheetData>
  <pageMargins left="0.7" right="0.7" top="0.75" bottom="0.75" header="0.3" footer="0.3"/>
  <pageSetup paperSize="9"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920025-24A1-4438-9AD0-24770539B12B}">
  <sheetPr codeName="Sheet7"/>
  <dimension ref="A1:B4"/>
  <sheetViews>
    <sheetView topLeftCell="A2" workbookViewId="0">
      <selection activeCell="B42" sqref="B42"/>
    </sheetView>
  </sheetViews>
  <sheetFormatPr defaultRowHeight="14.4" x14ac:dyDescent="0.3"/>
  <cols>
    <col min="1" max="1" width="18.44140625" style="10" bestFit="1" customWidth="1"/>
    <col min="2" max="2" width="85.44140625" customWidth="1"/>
    <col min="3" max="3" width="27.109375" customWidth="1"/>
  </cols>
  <sheetData>
    <row r="1" spans="1:2" ht="15" thickBot="1" x14ac:dyDescent="0.35">
      <c r="A1" s="25" t="s">
        <v>677</v>
      </c>
      <c r="B1" s="26" t="s">
        <v>678</v>
      </c>
    </row>
    <row r="2" spans="1:2" ht="16.2" thickBot="1" x14ac:dyDescent="0.35">
      <c r="A2" s="11">
        <v>1</v>
      </c>
      <c r="B2" s="82" t="s">
        <v>679</v>
      </c>
    </row>
    <row r="3" spans="1:2" ht="31.8" thickBot="1" x14ac:dyDescent="0.35">
      <c r="A3" s="11">
        <v>2</v>
      </c>
      <c r="B3" s="83" t="s">
        <v>680</v>
      </c>
    </row>
    <row r="4" spans="1:2" ht="31.8" thickBot="1" x14ac:dyDescent="0.35">
      <c r="A4" s="11">
        <v>3</v>
      </c>
      <c r="B4" s="83" t="s">
        <v>681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D83153-085D-4997-AC6E-C23465C32F71}">
  <sheetPr codeName="Sheet2"/>
  <dimension ref="A1:B4"/>
  <sheetViews>
    <sheetView workbookViewId="0">
      <selection activeCell="B2" sqref="B2"/>
    </sheetView>
  </sheetViews>
  <sheetFormatPr defaultRowHeight="14.4" x14ac:dyDescent="0.3"/>
  <cols>
    <col min="2" max="2" width="87.109375" customWidth="1"/>
  </cols>
  <sheetData>
    <row r="1" spans="1:2" x14ac:dyDescent="0.3">
      <c r="A1" s="25" t="s">
        <v>677</v>
      </c>
      <c r="B1" s="26" t="s">
        <v>678</v>
      </c>
    </row>
    <row r="2" spans="1:2" x14ac:dyDescent="0.3">
      <c r="A2" s="22">
        <v>1</v>
      </c>
      <c r="B2" s="9" t="s">
        <v>682</v>
      </c>
    </row>
    <row r="3" spans="1:2" ht="28.8" x14ac:dyDescent="0.3">
      <c r="A3" s="24">
        <v>2</v>
      </c>
      <c r="B3" s="9" t="s">
        <v>683</v>
      </c>
    </row>
    <row r="4" spans="1:2" ht="28.8" x14ac:dyDescent="0.3">
      <c r="A4" s="23">
        <v>3</v>
      </c>
      <c r="B4" s="9" t="s">
        <v>684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C79926-5DB0-4A41-A3CC-D847850F8694}">
  <sheetPr codeName="Sheet8"/>
  <dimension ref="B2:I15"/>
  <sheetViews>
    <sheetView topLeftCell="B1" workbookViewId="0">
      <selection activeCell="C7" sqref="C6:E7"/>
    </sheetView>
  </sheetViews>
  <sheetFormatPr defaultRowHeight="14.4" x14ac:dyDescent="0.3"/>
  <cols>
    <col min="2" max="2" width="14.6640625" customWidth="1"/>
    <col min="3" max="3" width="61.44140625" customWidth="1"/>
    <col min="4" max="4" width="8.109375" customWidth="1"/>
    <col min="5" max="5" width="27" customWidth="1"/>
    <col min="6" max="6" width="34.88671875" customWidth="1"/>
    <col min="7" max="7" width="36" customWidth="1"/>
    <col min="8" max="8" width="41.44140625" customWidth="1"/>
    <col min="9" max="9" width="35.6640625" customWidth="1"/>
  </cols>
  <sheetData>
    <row r="2" spans="2:9" ht="24.6" x14ac:dyDescent="0.4">
      <c r="B2" s="132" t="s">
        <v>685</v>
      </c>
      <c r="C2" s="132"/>
      <c r="D2" s="132"/>
      <c r="E2" s="132"/>
      <c r="F2" s="132"/>
      <c r="G2" s="132"/>
      <c r="H2" s="132"/>
      <c r="I2" s="132"/>
    </row>
    <row r="4" spans="2:9" ht="41.25" customHeight="1" x14ac:dyDescent="0.3">
      <c r="B4" s="27"/>
      <c r="C4" s="27"/>
      <c r="D4" s="27"/>
      <c r="E4" s="128" t="s">
        <v>686</v>
      </c>
      <c r="F4" s="129"/>
      <c r="G4" s="129"/>
      <c r="H4" s="129"/>
      <c r="I4" s="129"/>
    </row>
    <row r="5" spans="2:9" ht="69.599999999999994" thickBot="1" x14ac:dyDescent="0.35">
      <c r="B5" s="27"/>
      <c r="C5" s="27"/>
      <c r="D5" s="27"/>
      <c r="E5" s="28" t="s">
        <v>687</v>
      </c>
      <c r="F5" s="28" t="s">
        <v>688</v>
      </c>
      <c r="G5" s="28" t="s">
        <v>689</v>
      </c>
      <c r="H5" s="28" t="s">
        <v>690</v>
      </c>
      <c r="I5" s="28" t="s">
        <v>691</v>
      </c>
    </row>
    <row r="6" spans="2:9" ht="18" thickBot="1" x14ac:dyDescent="0.35">
      <c r="B6" s="27"/>
      <c r="C6" s="27"/>
      <c r="D6" s="27"/>
      <c r="E6" s="29">
        <v>0</v>
      </c>
      <c r="F6" s="30">
        <v>1</v>
      </c>
      <c r="G6" s="31">
        <v>2</v>
      </c>
      <c r="H6" s="31">
        <v>3</v>
      </c>
      <c r="I6" s="32">
        <v>4</v>
      </c>
    </row>
    <row r="7" spans="2:9" ht="20.399999999999999" thickBot="1" x14ac:dyDescent="0.35">
      <c r="B7" s="130" t="s">
        <v>692</v>
      </c>
      <c r="C7" s="84" t="s">
        <v>693</v>
      </c>
      <c r="D7" s="34">
        <v>0</v>
      </c>
      <c r="E7" s="35">
        <v>0</v>
      </c>
      <c r="F7" s="36">
        <v>1</v>
      </c>
      <c r="G7" s="37">
        <f>$D7+G$6</f>
        <v>2</v>
      </c>
      <c r="H7" s="37">
        <v>2</v>
      </c>
      <c r="I7" s="38">
        <v>3</v>
      </c>
    </row>
    <row r="8" spans="2:9" ht="45.6" thickBot="1" x14ac:dyDescent="0.35">
      <c r="B8" s="130"/>
      <c r="C8" s="85" t="s">
        <v>694</v>
      </c>
      <c r="D8" s="39">
        <v>1</v>
      </c>
      <c r="E8" s="40">
        <v>1</v>
      </c>
      <c r="F8" s="40">
        <v>1</v>
      </c>
      <c r="G8" s="41">
        <v>2</v>
      </c>
      <c r="H8" s="41">
        <v>2</v>
      </c>
      <c r="I8" s="42">
        <v>3</v>
      </c>
    </row>
    <row r="9" spans="2:9" ht="45.6" thickBot="1" x14ac:dyDescent="0.35">
      <c r="B9" s="130"/>
      <c r="C9" s="85" t="s">
        <v>695</v>
      </c>
      <c r="D9" s="43">
        <v>2</v>
      </c>
      <c r="E9" s="40">
        <v>1</v>
      </c>
      <c r="F9" s="40">
        <v>1</v>
      </c>
      <c r="G9" s="41">
        <v>2</v>
      </c>
      <c r="H9" s="41">
        <v>2</v>
      </c>
      <c r="I9" s="42">
        <v>3</v>
      </c>
    </row>
    <row r="10" spans="2:9" ht="45.6" thickBot="1" x14ac:dyDescent="0.35">
      <c r="B10" s="130"/>
      <c r="C10" s="85" t="s">
        <v>696</v>
      </c>
      <c r="D10" s="44">
        <v>3</v>
      </c>
      <c r="E10" s="40">
        <v>1</v>
      </c>
      <c r="F10" s="40">
        <v>1</v>
      </c>
      <c r="G10" s="41">
        <v>2</v>
      </c>
      <c r="H10" s="41">
        <v>2</v>
      </c>
      <c r="I10" s="42">
        <v>3</v>
      </c>
    </row>
    <row r="11" spans="2:9" ht="45.6" thickBot="1" x14ac:dyDescent="0.35">
      <c r="B11" s="130"/>
      <c r="C11" s="85" t="s">
        <v>697</v>
      </c>
      <c r="D11" s="45">
        <v>4</v>
      </c>
      <c r="E11" s="41">
        <v>2</v>
      </c>
      <c r="F11" s="41">
        <v>2</v>
      </c>
      <c r="G11" s="46">
        <v>4</v>
      </c>
      <c r="H11" s="46">
        <v>4</v>
      </c>
      <c r="I11" s="47">
        <v>5</v>
      </c>
    </row>
    <row r="12" spans="2:9" ht="45.6" thickBot="1" x14ac:dyDescent="0.35">
      <c r="B12" s="130"/>
      <c r="C12" s="85" t="s">
        <v>698</v>
      </c>
      <c r="D12" s="45">
        <v>5</v>
      </c>
      <c r="E12" s="41">
        <v>2</v>
      </c>
      <c r="F12" s="41">
        <v>2</v>
      </c>
      <c r="G12" s="46">
        <v>4</v>
      </c>
      <c r="H12" s="46">
        <v>4</v>
      </c>
      <c r="I12" s="47">
        <v>5</v>
      </c>
    </row>
    <row r="13" spans="2:9" ht="55.2" x14ac:dyDescent="0.3">
      <c r="B13" s="130"/>
      <c r="C13" s="33" t="s">
        <v>699</v>
      </c>
      <c r="D13" s="48">
        <v>6</v>
      </c>
      <c r="E13" s="49">
        <v>3</v>
      </c>
      <c r="F13" s="42">
        <v>3</v>
      </c>
      <c r="G13" s="47">
        <v>5</v>
      </c>
      <c r="H13" s="47">
        <v>5</v>
      </c>
      <c r="I13" s="50">
        <v>6</v>
      </c>
    </row>
    <row r="14" spans="2:9" ht="69.599999999999994" thickBot="1" x14ac:dyDescent="0.35">
      <c r="B14" s="130"/>
      <c r="C14" s="33" t="s">
        <v>700</v>
      </c>
      <c r="D14" s="51">
        <v>7</v>
      </c>
      <c r="E14" s="49">
        <v>3</v>
      </c>
      <c r="F14" s="42">
        <v>3</v>
      </c>
      <c r="G14" s="47">
        <v>5</v>
      </c>
      <c r="H14" s="47">
        <v>5</v>
      </c>
      <c r="I14" s="50">
        <v>6</v>
      </c>
    </row>
    <row r="15" spans="2:9" ht="135" customHeight="1" x14ac:dyDescent="0.3">
      <c r="C15" s="131" t="s">
        <v>701</v>
      </c>
      <c r="D15" s="131"/>
      <c r="E15" s="131"/>
      <c r="F15" s="131"/>
      <c r="G15" s="131"/>
      <c r="H15" s="131"/>
      <c r="I15" s="131"/>
    </row>
  </sheetData>
  <mergeCells count="4">
    <mergeCell ref="E4:I4"/>
    <mergeCell ref="B7:B14"/>
    <mergeCell ref="C15:I15"/>
    <mergeCell ref="B2:I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DCEAAD-60DF-4C06-A4BF-BF7EDAB9A8D5}">
  <dimension ref="A12:F58"/>
  <sheetViews>
    <sheetView workbookViewId="0">
      <selection activeCell="C5" sqref="C5"/>
    </sheetView>
  </sheetViews>
  <sheetFormatPr defaultRowHeight="14.4" x14ac:dyDescent="0.3"/>
  <cols>
    <col min="1" max="1" width="31" bestFit="1" customWidth="1"/>
    <col min="2" max="2" width="41.5546875" customWidth="1"/>
    <col min="3" max="3" width="113" bestFit="1" customWidth="1"/>
    <col min="4" max="4" width="78.44140625" bestFit="1" customWidth="1"/>
    <col min="5" max="5" width="20.5546875" bestFit="1" customWidth="1"/>
    <col min="6" max="6" width="58.33203125" bestFit="1" customWidth="1"/>
    <col min="7" max="7" width="11.33203125" bestFit="1" customWidth="1"/>
    <col min="8" max="8" width="37.5546875" bestFit="1" customWidth="1"/>
    <col min="9" max="9" width="11.33203125" bestFit="1" customWidth="1"/>
    <col min="10" max="10" width="24.88671875" bestFit="1" customWidth="1"/>
    <col min="11" max="11" width="23" bestFit="1" customWidth="1"/>
    <col min="12" max="12" width="18.5546875" bestFit="1" customWidth="1"/>
    <col min="13" max="13" width="27.44140625" bestFit="1" customWidth="1"/>
    <col min="14" max="14" width="28.33203125" bestFit="1" customWidth="1"/>
    <col min="15" max="15" width="28.109375" bestFit="1" customWidth="1"/>
    <col min="16" max="16" width="39.33203125" bestFit="1" customWidth="1"/>
    <col min="17" max="17" width="7.33203125" bestFit="1" customWidth="1"/>
    <col min="18" max="18" width="11.33203125" bestFit="1" customWidth="1"/>
  </cols>
  <sheetData>
    <row r="12" spans="1:6" x14ac:dyDescent="0.3">
      <c r="A12" s="86" t="s">
        <v>14</v>
      </c>
      <c r="B12" s="86" t="s">
        <v>10</v>
      </c>
      <c r="C12" s="86" t="s">
        <v>9</v>
      </c>
      <c r="D12" s="86" t="s">
        <v>11</v>
      </c>
      <c r="E12" t="s">
        <v>702</v>
      </c>
      <c r="F12" t="s">
        <v>703</v>
      </c>
    </row>
    <row r="13" spans="1:6" x14ac:dyDescent="0.3">
      <c r="A13">
        <v>1</v>
      </c>
      <c r="B13" t="s">
        <v>704</v>
      </c>
      <c r="C13" t="s">
        <v>25</v>
      </c>
      <c r="D13" t="s">
        <v>26</v>
      </c>
      <c r="E13">
        <v>1</v>
      </c>
      <c r="F13" t="str">
        <f>VLOOKUP(C13,Table13[],7)</f>
        <v>Core flow</v>
      </c>
    </row>
    <row r="14" spans="1:6" x14ac:dyDescent="0.3">
      <c r="B14" t="s">
        <v>705</v>
      </c>
      <c r="C14" t="s">
        <v>206</v>
      </c>
      <c r="D14" t="s">
        <v>207</v>
      </c>
      <c r="E14">
        <v>1</v>
      </c>
      <c r="F14" t="str">
        <f>VLOOKUP(C14,Table13[],7)</f>
        <v>Diversions</v>
      </c>
    </row>
    <row r="15" spans="1:6" x14ac:dyDescent="0.3">
      <c r="C15" t="s">
        <v>204</v>
      </c>
      <c r="D15" t="s">
        <v>196</v>
      </c>
      <c r="E15">
        <v>1</v>
      </c>
      <c r="F15" t="str">
        <f>VLOOKUP(C15,Table13[],7)</f>
        <v>Diversions</v>
      </c>
    </row>
    <row r="16" spans="1:6" x14ac:dyDescent="0.3">
      <c r="B16" t="s">
        <v>706</v>
      </c>
      <c r="C16" t="s">
        <v>223</v>
      </c>
      <c r="D16" t="s">
        <v>221</v>
      </c>
      <c r="E16">
        <v>1</v>
      </c>
      <c r="F16" t="str">
        <f>VLOOKUP(C16,Table13[],7)</f>
        <v>Exceptions of message sequencing in the Common Domain</v>
      </c>
    </row>
    <row r="17" spans="2:6" x14ac:dyDescent="0.3">
      <c r="C17" t="s">
        <v>224</v>
      </c>
      <c r="D17" t="s">
        <v>225</v>
      </c>
      <c r="E17">
        <v>1</v>
      </c>
      <c r="F17" t="str">
        <f>VLOOKUP(C17,Table13[],7)</f>
        <v>Exceptions of message sequencing in the Common Domain</v>
      </c>
    </row>
    <row r="18" spans="2:6" x14ac:dyDescent="0.3">
      <c r="C18" t="s">
        <v>220</v>
      </c>
      <c r="D18" t="s">
        <v>221</v>
      </c>
      <c r="E18">
        <v>1</v>
      </c>
      <c r="F18" t="str">
        <f>VLOOKUP(C18,Table13[],7)</f>
        <v>Exceptions of message sequencing in the Common Domain</v>
      </c>
    </row>
    <row r="19" spans="2:6" x14ac:dyDescent="0.3">
      <c r="B19" t="s">
        <v>708</v>
      </c>
      <c r="C19" t="s">
        <v>31</v>
      </c>
      <c r="D19" t="s">
        <v>32</v>
      </c>
      <c r="E19">
        <v>1</v>
      </c>
      <c r="F19" t="str">
        <f>VLOOKUP(C19,Table13[],7)</f>
        <v>Export specific scenarios</v>
      </c>
    </row>
    <row r="20" spans="2:6" x14ac:dyDescent="0.3">
      <c r="C20" t="s">
        <v>38</v>
      </c>
      <c r="D20" t="s">
        <v>39</v>
      </c>
      <c r="E20">
        <v>1</v>
      </c>
      <c r="F20" t="str">
        <f>VLOOKUP(C20,Table13[],7)</f>
        <v>Export specific scenarios</v>
      </c>
    </row>
    <row r="21" spans="2:6" x14ac:dyDescent="0.3">
      <c r="C21" t="s">
        <v>68</v>
      </c>
      <c r="D21" t="s">
        <v>69</v>
      </c>
      <c r="E21">
        <v>1</v>
      </c>
      <c r="F21" t="str">
        <f>VLOOKUP(C21,Table13[],7)</f>
        <v>Export specific scenarios</v>
      </c>
    </row>
    <row r="22" spans="2:6" x14ac:dyDescent="0.3">
      <c r="C22" t="s">
        <v>64</v>
      </c>
      <c r="D22" t="s">
        <v>65</v>
      </c>
      <c r="E22">
        <v>1</v>
      </c>
      <c r="F22" t="str">
        <f>VLOOKUP(C22,Table13[],7)</f>
        <v>Export specific scenarios</v>
      </c>
    </row>
    <row r="23" spans="2:6" x14ac:dyDescent="0.3">
      <c r="C23" t="s">
        <v>71</v>
      </c>
      <c r="D23" t="s">
        <v>72</v>
      </c>
      <c r="E23">
        <v>1</v>
      </c>
      <c r="F23" t="str">
        <f>VLOOKUP(C23,Table13[],7)</f>
        <v>Export specific scenarios</v>
      </c>
    </row>
    <row r="24" spans="2:6" x14ac:dyDescent="0.3">
      <c r="B24" t="s">
        <v>709</v>
      </c>
      <c r="C24" t="s">
        <v>174</v>
      </c>
      <c r="D24" t="s">
        <v>141</v>
      </c>
      <c r="E24">
        <v>1</v>
      </c>
      <c r="F24" t="str">
        <f>VLOOKUP(C24,Table13[],7)</f>
        <v>Exit specific scenarios</v>
      </c>
    </row>
    <row r="25" spans="2:6" x14ac:dyDescent="0.3">
      <c r="C25" t="s">
        <v>175</v>
      </c>
      <c r="D25" t="s">
        <v>156</v>
      </c>
      <c r="E25">
        <v>1</v>
      </c>
      <c r="F25" t="str">
        <f>VLOOKUP(C25,Table13[],7)</f>
        <v>Exit specific scenarios</v>
      </c>
    </row>
    <row r="26" spans="2:6" x14ac:dyDescent="0.3">
      <c r="C26" t="s">
        <v>177</v>
      </c>
      <c r="D26" t="s">
        <v>26</v>
      </c>
      <c r="E26">
        <v>1</v>
      </c>
      <c r="F26" t="str">
        <f>VLOOKUP(C26,Table13[],7)</f>
        <v>Exit specific scenarios</v>
      </c>
    </row>
    <row r="27" spans="2:6" x14ac:dyDescent="0.3">
      <c r="C27" t="s">
        <v>179</v>
      </c>
      <c r="D27" t="s">
        <v>180</v>
      </c>
      <c r="E27">
        <v>1</v>
      </c>
      <c r="F27" t="str">
        <f>VLOOKUP(C27,Table13[],7)</f>
        <v>Exit specific scenarios</v>
      </c>
    </row>
    <row r="28" spans="2:6" x14ac:dyDescent="0.3">
      <c r="C28" t="s">
        <v>181</v>
      </c>
      <c r="D28" t="s">
        <v>182</v>
      </c>
      <c r="E28">
        <v>1</v>
      </c>
      <c r="F28" t="str">
        <f>VLOOKUP(C28,Table13[],7)</f>
        <v>Exit specific scenarios</v>
      </c>
    </row>
    <row r="29" spans="2:6" x14ac:dyDescent="0.3">
      <c r="C29" t="s">
        <v>185</v>
      </c>
      <c r="D29" t="s">
        <v>26</v>
      </c>
      <c r="E29">
        <v>1</v>
      </c>
      <c r="F29" t="str">
        <f>VLOOKUP(C29,Table13[],7)</f>
        <v>Exit specific scenarios</v>
      </c>
    </row>
    <row r="30" spans="2:6" x14ac:dyDescent="0.3">
      <c r="C30" t="s">
        <v>172</v>
      </c>
      <c r="D30" t="s">
        <v>173</v>
      </c>
      <c r="E30">
        <v>1</v>
      </c>
      <c r="F30" t="str">
        <f>VLOOKUP(C30,Table13[],7)</f>
        <v>Exit specific scenarios</v>
      </c>
    </row>
    <row r="31" spans="2:6" x14ac:dyDescent="0.3">
      <c r="C31" t="s">
        <v>183</v>
      </c>
      <c r="D31" t="s">
        <v>184</v>
      </c>
      <c r="E31">
        <v>1</v>
      </c>
      <c r="F31" t="str">
        <f>VLOOKUP(C31,Table13[],7)</f>
        <v>Exit specific scenarios</v>
      </c>
    </row>
    <row r="32" spans="2:6" x14ac:dyDescent="0.3">
      <c r="B32" t="s">
        <v>710</v>
      </c>
      <c r="C32" t="s">
        <v>94</v>
      </c>
      <c r="D32" t="s">
        <v>95</v>
      </c>
      <c r="E32">
        <v>1</v>
      </c>
      <c r="F32" t="str">
        <f>VLOOKUP(C32,Table13[],7)</f>
        <v>Declaration Invalidation</v>
      </c>
    </row>
    <row r="33" spans="2:6" x14ac:dyDescent="0.3">
      <c r="C33" t="s">
        <v>97</v>
      </c>
      <c r="D33" t="s">
        <v>98</v>
      </c>
      <c r="E33">
        <v>1</v>
      </c>
      <c r="F33" t="str">
        <f>VLOOKUP(C33,Table13[],7)</f>
        <v>Declaration Invalidation</v>
      </c>
    </row>
    <row r="34" spans="2:6" x14ac:dyDescent="0.3">
      <c r="C34" t="s">
        <v>102</v>
      </c>
      <c r="D34" t="s">
        <v>103</v>
      </c>
      <c r="E34">
        <v>1</v>
      </c>
      <c r="F34" t="str">
        <f>VLOOKUP(C34,Table13[],7)</f>
        <v>Declaration Invalidation</v>
      </c>
    </row>
    <row r="35" spans="2:6" x14ac:dyDescent="0.3">
      <c r="C35" t="s">
        <v>109</v>
      </c>
      <c r="D35" t="s">
        <v>107</v>
      </c>
      <c r="E35">
        <v>1</v>
      </c>
      <c r="F35" t="str">
        <f>VLOOKUP(C35,Table13[],7)</f>
        <v>Declaration Invalidation</v>
      </c>
    </row>
    <row r="36" spans="2:6" x14ac:dyDescent="0.3">
      <c r="C36" t="s">
        <v>122</v>
      </c>
      <c r="D36" t="s">
        <v>711</v>
      </c>
      <c r="E36">
        <v>1</v>
      </c>
      <c r="F36" t="str">
        <f>VLOOKUP(C36,Table13[],7)</f>
        <v>Declaration Invalidation</v>
      </c>
    </row>
    <row r="37" spans="2:6" x14ac:dyDescent="0.3">
      <c r="C37" t="s">
        <v>106</v>
      </c>
      <c r="D37" t="s">
        <v>107</v>
      </c>
      <c r="E37">
        <v>1</v>
      </c>
      <c r="F37" t="str">
        <f>VLOOKUP(C37,Table13[],7)</f>
        <v>Declaration Invalidation</v>
      </c>
    </row>
    <row r="38" spans="2:6" x14ac:dyDescent="0.3">
      <c r="B38" t="s">
        <v>712</v>
      </c>
      <c r="C38" t="s">
        <v>211</v>
      </c>
      <c r="D38" t="s">
        <v>210</v>
      </c>
      <c r="E38">
        <v>1</v>
      </c>
      <c r="F38" t="str">
        <f>VLOOKUP(C38,Table13[],7)</f>
        <v>Query Movement Information</v>
      </c>
    </row>
    <row r="39" spans="2:6" x14ac:dyDescent="0.3">
      <c r="C39" t="s">
        <v>209</v>
      </c>
      <c r="D39" t="s">
        <v>210</v>
      </c>
      <c r="E39">
        <v>1</v>
      </c>
      <c r="F39" t="str">
        <f>VLOOKUP(C39,Table13[],7)</f>
        <v>Query Movement Information</v>
      </c>
    </row>
    <row r="40" spans="2:6" x14ac:dyDescent="0.3">
      <c r="B40" t="s">
        <v>713</v>
      </c>
      <c r="C40" t="s">
        <v>227</v>
      </c>
      <c r="D40" t="s">
        <v>711</v>
      </c>
      <c r="E40">
        <v>1</v>
      </c>
      <c r="F40" t="str">
        <f>VLOOKUP(C40,Table13[],7)</f>
        <v>Core Flow</v>
      </c>
    </row>
    <row r="41" spans="2:6" x14ac:dyDescent="0.3">
      <c r="B41" t="s">
        <v>714</v>
      </c>
      <c r="C41" t="s">
        <v>265</v>
      </c>
      <c r="D41" t="s">
        <v>266</v>
      </c>
      <c r="E41">
        <v>1</v>
      </c>
      <c r="F41" t="str">
        <f>VLOOKUP(C41,Table13[],7)</f>
        <v>Diversions</v>
      </c>
    </row>
    <row r="42" spans="2:6" x14ac:dyDescent="0.3">
      <c r="C42" t="s">
        <v>268</v>
      </c>
      <c r="D42" t="s">
        <v>269</v>
      </c>
      <c r="E42">
        <v>1</v>
      </c>
      <c r="F42" t="str">
        <f>VLOOKUP(C42,Table13[],7)</f>
        <v>Diversions</v>
      </c>
    </row>
    <row r="43" spans="2:6" x14ac:dyDescent="0.3">
      <c r="B43" t="s">
        <v>715</v>
      </c>
      <c r="C43" t="s">
        <v>241</v>
      </c>
      <c r="D43" t="s">
        <v>242</v>
      </c>
      <c r="E43">
        <v>1</v>
      </c>
      <c r="F43" t="str">
        <f>VLOOKUP(C43,Table13[],7)</f>
        <v>Exit specific scenarios</v>
      </c>
    </row>
    <row r="44" spans="2:6" x14ac:dyDescent="0.3">
      <c r="C44" t="s">
        <v>248</v>
      </c>
      <c r="D44" t="s">
        <v>141</v>
      </c>
      <c r="E44">
        <v>1</v>
      </c>
      <c r="F44" t="str">
        <f>VLOOKUP(C44,Table13[],7)</f>
        <v>Exit specific scenarios</v>
      </c>
    </row>
    <row r="45" spans="2:6" x14ac:dyDescent="0.3">
      <c r="C45" t="s">
        <v>251</v>
      </c>
      <c r="D45" t="s">
        <v>156</v>
      </c>
      <c r="E45">
        <v>1</v>
      </c>
      <c r="F45" t="str">
        <f>VLOOKUP(C45,Table13[],7)</f>
        <v>Exit specific scenarios</v>
      </c>
    </row>
    <row r="46" spans="2:6" x14ac:dyDescent="0.3">
      <c r="C46" t="s">
        <v>254</v>
      </c>
      <c r="D46" t="s">
        <v>232</v>
      </c>
      <c r="E46">
        <v>1</v>
      </c>
      <c r="F46" t="str">
        <f>VLOOKUP(C46,Table13[],7)</f>
        <v>Exit specific scenarios</v>
      </c>
    </row>
    <row r="47" spans="2:6" x14ac:dyDescent="0.3">
      <c r="C47" t="s">
        <v>259</v>
      </c>
      <c r="D47" t="s">
        <v>260</v>
      </c>
      <c r="E47">
        <v>1</v>
      </c>
      <c r="F47" t="str">
        <f>VLOOKUP(C47,Table13[],7)</f>
        <v>Exit specific scenarios</v>
      </c>
    </row>
    <row r="48" spans="2:6" x14ac:dyDescent="0.3">
      <c r="C48" t="s">
        <v>261</v>
      </c>
      <c r="D48" t="s">
        <v>262</v>
      </c>
      <c r="E48">
        <v>1</v>
      </c>
      <c r="F48" t="str">
        <f>VLOOKUP(C48,Table13[],7)</f>
        <v>Exit specific scenarios</v>
      </c>
    </row>
    <row r="49" spans="1:6" x14ac:dyDescent="0.3">
      <c r="C49" t="s">
        <v>263</v>
      </c>
      <c r="D49" t="s">
        <v>711</v>
      </c>
      <c r="E49">
        <v>1</v>
      </c>
      <c r="F49" t="str">
        <f>VLOOKUP(C49,Table13[],7)</f>
        <v>Exit specific scenarios</v>
      </c>
    </row>
    <row r="50" spans="1:6" x14ac:dyDescent="0.3">
      <c r="C50" t="s">
        <v>238</v>
      </c>
      <c r="D50" t="s">
        <v>239</v>
      </c>
      <c r="E50">
        <v>1</v>
      </c>
      <c r="F50" t="str">
        <f>VLOOKUP(C50,Table13[],7)</f>
        <v>Exit specific scenarios</v>
      </c>
    </row>
    <row r="51" spans="1:6" x14ac:dyDescent="0.3">
      <c r="C51" t="s">
        <v>245</v>
      </c>
      <c r="D51" t="s">
        <v>246</v>
      </c>
      <c r="E51">
        <v>1</v>
      </c>
      <c r="F51" t="str">
        <f>VLOOKUP(C51,Table13[],7)</f>
        <v>Exit specific scenarios</v>
      </c>
    </row>
    <row r="52" spans="1:6" x14ac:dyDescent="0.3">
      <c r="C52" t="s">
        <v>255</v>
      </c>
      <c r="D52" t="s">
        <v>711</v>
      </c>
      <c r="E52">
        <v>1</v>
      </c>
      <c r="F52" t="str">
        <f>VLOOKUP(C52,Table13[],7)</f>
        <v>Exit specific scenarios</v>
      </c>
    </row>
    <row r="53" spans="1:6" x14ac:dyDescent="0.3">
      <c r="C53" t="s">
        <v>256</v>
      </c>
      <c r="D53" t="s">
        <v>257</v>
      </c>
      <c r="E53">
        <v>1</v>
      </c>
      <c r="F53" t="str">
        <f>VLOOKUP(C53,Table13[],7)</f>
        <v>Exit specific scenarios</v>
      </c>
    </row>
    <row r="54" spans="1:6" x14ac:dyDescent="0.3">
      <c r="B54" t="s">
        <v>271</v>
      </c>
      <c r="C54" t="s">
        <v>231</v>
      </c>
      <c r="D54" t="s">
        <v>232</v>
      </c>
      <c r="E54">
        <v>1</v>
      </c>
      <c r="F54" t="str">
        <f>VLOOKUP(C54,Table13[],7)</f>
        <v>Exit Summary Declaration Invalidation</v>
      </c>
    </row>
    <row r="55" spans="1:6" x14ac:dyDescent="0.3">
      <c r="C55" t="s">
        <v>235</v>
      </c>
      <c r="D55" t="s">
        <v>236</v>
      </c>
      <c r="E55">
        <v>1</v>
      </c>
      <c r="F55" t="str">
        <f>VLOOKUP(C55,Table13[],7)</f>
        <v>Exit Summary Declaration Invalidation</v>
      </c>
    </row>
    <row r="56" spans="1:6" x14ac:dyDescent="0.3">
      <c r="C56" t="s">
        <v>308</v>
      </c>
      <c r="D56" t="s">
        <v>239</v>
      </c>
      <c r="E56">
        <v>1</v>
      </c>
      <c r="F56" t="str">
        <f>VLOOKUP(C56,Table13[],7)</f>
        <v>Exit Summary Declaration Invalidation</v>
      </c>
    </row>
    <row r="57" spans="1:6" x14ac:dyDescent="0.3">
      <c r="A57" t="s">
        <v>716</v>
      </c>
      <c r="E57">
        <v>44</v>
      </c>
      <c r="F57" t="e">
        <f>VLOOKUP(C57,Table13[],7)</f>
        <v>#N/A</v>
      </c>
    </row>
    <row r="58" spans="1:6" x14ac:dyDescent="0.3">
      <c r="F58" t="e">
        <f>VLOOKUP(C58,Table13[],7)</f>
        <v>#N/A</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C7FCEF-ED08-4377-9918-F91DAE3E3EA5}">
  <dimension ref="A10:D90"/>
  <sheetViews>
    <sheetView workbookViewId="0">
      <selection activeCell="C19" sqref="C19"/>
    </sheetView>
  </sheetViews>
  <sheetFormatPr defaultRowHeight="14.4" x14ac:dyDescent="0.3"/>
  <cols>
    <col min="1" max="1" width="31" bestFit="1" customWidth="1"/>
    <col min="2" max="2" width="97" customWidth="1"/>
    <col min="3" max="3" width="104" style="75" bestFit="1" customWidth="1"/>
    <col min="4" max="4" width="58.33203125" bestFit="1" customWidth="1"/>
    <col min="5" max="5" width="11.33203125" bestFit="1" customWidth="1"/>
    <col min="6" max="6" width="37.5546875" bestFit="1" customWidth="1"/>
    <col min="7" max="7" width="11.33203125" bestFit="1" customWidth="1"/>
    <col min="8" max="8" width="24.88671875" bestFit="1" customWidth="1"/>
    <col min="9" max="9" width="23" bestFit="1" customWidth="1"/>
    <col min="10" max="10" width="18.5546875" bestFit="1" customWidth="1"/>
    <col min="11" max="11" width="27.44140625" bestFit="1" customWidth="1"/>
    <col min="12" max="12" width="28.33203125" bestFit="1" customWidth="1"/>
    <col min="13" max="13" width="28.109375" bestFit="1" customWidth="1"/>
    <col min="14" max="14" width="39.33203125" bestFit="1" customWidth="1"/>
    <col min="15" max="15" width="7.33203125" bestFit="1" customWidth="1"/>
    <col min="16" max="16" width="11.33203125" bestFit="1" customWidth="1"/>
  </cols>
  <sheetData>
    <row r="10" spans="1:4" x14ac:dyDescent="0.3">
      <c r="A10" s="86" t="s">
        <v>14</v>
      </c>
      <c r="B10" t="s" vm="1">
        <v>717</v>
      </c>
    </row>
    <row r="12" spans="1:4" x14ac:dyDescent="0.3">
      <c r="A12" s="94" t="s">
        <v>10</v>
      </c>
      <c r="B12" s="96" t="s">
        <v>9</v>
      </c>
      <c r="C12" s="96" t="s">
        <v>11</v>
      </c>
      <c r="D12" s="97" t="s">
        <v>703</v>
      </c>
    </row>
    <row r="13" spans="1:4" x14ac:dyDescent="0.3">
      <c r="A13" s="95" t="s">
        <v>718</v>
      </c>
      <c r="B13" t="s">
        <v>77</v>
      </c>
      <c r="C13" t="s">
        <v>26</v>
      </c>
      <c r="D13" s="95" t="str">
        <f>VLOOKUP(B13,Table13[],7)</f>
        <v>Centralised Clearance</v>
      </c>
    </row>
    <row r="14" spans="1:4" x14ac:dyDescent="0.3">
      <c r="A14" s="95" t="s">
        <v>718</v>
      </c>
      <c r="B14" t="s">
        <v>78</v>
      </c>
      <c r="C14" t="s">
        <v>39</v>
      </c>
      <c r="D14" s="95" t="str">
        <f>VLOOKUP(B14,Table13[],7)</f>
        <v>Centralised Clearance</v>
      </c>
    </row>
    <row r="15" spans="1:4" x14ac:dyDescent="0.3">
      <c r="A15" s="95" t="s">
        <v>718</v>
      </c>
      <c r="B15" t="s">
        <v>83</v>
      </c>
      <c r="C15" t="s">
        <v>32</v>
      </c>
      <c r="D15" s="95" t="str">
        <f>VLOOKUP(B15,Table13[],7)</f>
        <v>Centralised Clearance</v>
      </c>
    </row>
    <row r="16" spans="1:4" x14ac:dyDescent="0.3">
      <c r="A16" s="95" t="s">
        <v>718</v>
      </c>
      <c r="B16" t="s">
        <v>85</v>
      </c>
      <c r="C16" t="s">
        <v>39</v>
      </c>
      <c r="D16" s="95" t="str">
        <f>VLOOKUP(B16,Table13[],7)</f>
        <v>Centralised Clearance</v>
      </c>
    </row>
    <row r="17" spans="1:4" x14ac:dyDescent="0.3">
      <c r="A17" s="95" t="s">
        <v>718</v>
      </c>
      <c r="B17" t="s">
        <v>91</v>
      </c>
      <c r="C17" t="s">
        <v>39</v>
      </c>
      <c r="D17" s="95" t="str">
        <f>VLOOKUP(B17,Table13[],7)</f>
        <v>Centralised Clearance</v>
      </c>
    </row>
    <row r="18" spans="1:4" x14ac:dyDescent="0.3">
      <c r="A18" s="95" t="s">
        <v>718</v>
      </c>
      <c r="B18" t="s">
        <v>92</v>
      </c>
      <c r="C18" t="s">
        <v>69</v>
      </c>
      <c r="D18" s="95" t="str">
        <f>VLOOKUP(B18,Table13[],7)</f>
        <v>Centralised Clearance</v>
      </c>
    </row>
    <row r="19" spans="1:4" x14ac:dyDescent="0.3">
      <c r="A19" s="95" t="s">
        <v>718</v>
      </c>
      <c r="B19" t="s">
        <v>81</v>
      </c>
      <c r="C19" t="s">
        <v>26</v>
      </c>
      <c r="D19" s="95" t="str">
        <f>VLOOKUP(B19,Table13[],7)</f>
        <v>Centralised Clearance</v>
      </c>
    </row>
    <row r="20" spans="1:4" x14ac:dyDescent="0.3">
      <c r="A20" s="95" t="s">
        <v>718</v>
      </c>
      <c r="B20" t="s">
        <v>719</v>
      </c>
      <c r="C20" t="s">
        <v>32</v>
      </c>
      <c r="D20" s="95" t="str">
        <f>VLOOKUP(B20,Table13[],7)</f>
        <v>Centralised Clearance</v>
      </c>
    </row>
    <row r="21" spans="1:4" x14ac:dyDescent="0.3">
      <c r="A21" s="95" t="s">
        <v>718</v>
      </c>
      <c r="B21" t="s">
        <v>89</v>
      </c>
      <c r="C21" t="s">
        <v>32</v>
      </c>
      <c r="D21" s="95" t="str">
        <f>VLOOKUP(B21,Table13[],7)</f>
        <v>Centralised Clearance</v>
      </c>
    </row>
    <row r="22" spans="1:4" x14ac:dyDescent="0.3">
      <c r="A22" s="95" t="s">
        <v>718</v>
      </c>
      <c r="B22" t="s">
        <v>73</v>
      </c>
      <c r="C22" t="s">
        <v>26</v>
      </c>
      <c r="D22" s="95" t="str">
        <f>VLOOKUP(B22,Table13[],7)</f>
        <v>Centralised Clearance</v>
      </c>
    </row>
    <row r="23" spans="1:4" x14ac:dyDescent="0.3">
      <c r="A23" s="95" t="s">
        <v>705</v>
      </c>
      <c r="B23" t="s">
        <v>208</v>
      </c>
      <c r="C23" t="s">
        <v>711</v>
      </c>
      <c r="D23" s="95" t="str">
        <f>VLOOKUP(B23,Table13[],7)</f>
        <v>Diversions</v>
      </c>
    </row>
    <row r="24" spans="1:4" x14ac:dyDescent="0.3">
      <c r="A24" s="95" t="s">
        <v>720</v>
      </c>
      <c r="B24" t="s">
        <v>733</v>
      </c>
      <c r="C24" t="s">
        <v>26</v>
      </c>
      <c r="D24" s="95" t="str">
        <f>VLOOKUP(B24,Table13[],7)</f>
        <v>Export Followed by Transit</v>
      </c>
    </row>
    <row r="25" spans="1:4" x14ac:dyDescent="0.3">
      <c r="A25" s="95" t="s">
        <v>720</v>
      </c>
      <c r="B25" t="s">
        <v>734</v>
      </c>
      <c r="C25" t="s">
        <v>196</v>
      </c>
      <c r="D25" s="95" t="str">
        <f>VLOOKUP(B25,Table13[],7)</f>
        <v>Export Followed by Transit</v>
      </c>
    </row>
    <row r="26" spans="1:4" x14ac:dyDescent="0.3">
      <c r="A26" s="95" t="s">
        <v>720</v>
      </c>
      <c r="B26" t="s">
        <v>198</v>
      </c>
      <c r="C26" t="s">
        <v>26</v>
      </c>
      <c r="D26" s="95" t="str">
        <f>VLOOKUP(B26,Table13[],7)</f>
        <v>Export Followed by Transit</v>
      </c>
    </row>
    <row r="27" spans="1:4" x14ac:dyDescent="0.3">
      <c r="A27" s="95" t="s">
        <v>720</v>
      </c>
      <c r="B27" t="s">
        <v>291</v>
      </c>
      <c r="C27" t="s">
        <v>26</v>
      </c>
      <c r="D27" s="95" t="str">
        <f>VLOOKUP(B27,Table13[],7)</f>
        <v>Export Followed by Transit</v>
      </c>
    </row>
    <row r="28" spans="1:4" x14ac:dyDescent="0.3">
      <c r="A28" s="95" t="s">
        <v>720</v>
      </c>
      <c r="B28" t="s">
        <v>296</v>
      </c>
      <c r="C28" t="s">
        <v>26</v>
      </c>
      <c r="D28" s="95" t="str">
        <f>VLOOKUP(B28,Table13[],7)</f>
        <v>Export Followed by Transit</v>
      </c>
    </row>
    <row r="29" spans="1:4" x14ac:dyDescent="0.3">
      <c r="A29" s="95" t="s">
        <v>720</v>
      </c>
      <c r="B29" t="s">
        <v>202</v>
      </c>
      <c r="C29" t="s">
        <v>26</v>
      </c>
      <c r="D29" s="95" t="str">
        <f>VLOOKUP(B29,Table13[],7)</f>
        <v>Export Followed by Transit</v>
      </c>
    </row>
    <row r="30" spans="1:4" x14ac:dyDescent="0.3">
      <c r="A30" s="95" t="s">
        <v>720</v>
      </c>
      <c r="B30" t="s">
        <v>721</v>
      </c>
      <c r="C30" t="s">
        <v>26</v>
      </c>
      <c r="D30" s="95" t="str">
        <f>VLOOKUP(B30,Table13[],7)</f>
        <v>Export Followed by Transit</v>
      </c>
    </row>
    <row r="31" spans="1:4" x14ac:dyDescent="0.3">
      <c r="A31" s="95" t="s">
        <v>720</v>
      </c>
      <c r="B31" t="s">
        <v>300</v>
      </c>
      <c r="C31" t="s">
        <v>26</v>
      </c>
      <c r="D31" s="95" t="str">
        <f>VLOOKUP(B31,Table13[],7)</f>
        <v>Export Followed by Transit</v>
      </c>
    </row>
    <row r="32" spans="1:4" x14ac:dyDescent="0.3">
      <c r="A32" s="95" t="s">
        <v>720</v>
      </c>
      <c r="B32" t="s">
        <v>304</v>
      </c>
      <c r="C32" t="s">
        <v>26</v>
      </c>
      <c r="D32" s="95" t="str">
        <f>VLOOKUP(B32,Table13[],7)</f>
        <v>Export Followed by Transit</v>
      </c>
    </row>
    <row r="33" spans="1:4" x14ac:dyDescent="0.3">
      <c r="A33" s="95" t="s">
        <v>720</v>
      </c>
      <c r="B33" t="s">
        <v>187</v>
      </c>
      <c r="C33" t="s">
        <v>26</v>
      </c>
      <c r="D33" s="95" t="str">
        <f>VLOOKUP(B33,Table13[],7)</f>
        <v>Export Followed by Transit</v>
      </c>
    </row>
    <row r="34" spans="1:4" x14ac:dyDescent="0.3">
      <c r="A34" s="95" t="s">
        <v>720</v>
      </c>
      <c r="B34" t="s">
        <v>192</v>
      </c>
      <c r="C34" t="s">
        <v>26</v>
      </c>
      <c r="D34" s="95" t="str">
        <f>VLOOKUP(B34,Table13[],7)</f>
        <v>Export Followed by Transit</v>
      </c>
    </row>
    <row r="35" spans="1:4" x14ac:dyDescent="0.3">
      <c r="A35" s="95" t="s">
        <v>707</v>
      </c>
      <c r="B35" t="s">
        <v>311</v>
      </c>
      <c r="C35" t="s">
        <v>215</v>
      </c>
      <c r="D35" s="95" t="str">
        <f>VLOOKUP(B35,Table13[],7)</f>
        <v>Enquiry Procedure</v>
      </c>
    </row>
    <row r="36" spans="1:4" x14ac:dyDescent="0.3">
      <c r="A36" s="95" t="s">
        <v>707</v>
      </c>
      <c r="B36" t="s">
        <v>318</v>
      </c>
      <c r="C36" t="s">
        <v>319</v>
      </c>
      <c r="D36" s="95" t="str">
        <f>VLOOKUP(B36,Table13[],7)</f>
        <v>Enquiry Procedure</v>
      </c>
    </row>
    <row r="37" spans="1:4" x14ac:dyDescent="0.3">
      <c r="A37" s="95" t="s">
        <v>707</v>
      </c>
      <c r="B37" t="s">
        <v>321</v>
      </c>
      <c r="C37" t="s">
        <v>221</v>
      </c>
      <c r="D37" s="95" t="str">
        <f>VLOOKUP(B37,Table13[],7)</f>
        <v>Enquiry Procedure</v>
      </c>
    </row>
    <row r="38" spans="1:4" x14ac:dyDescent="0.3">
      <c r="A38" s="95" t="s">
        <v>707</v>
      </c>
      <c r="B38" t="s">
        <v>322</v>
      </c>
      <c r="C38" t="s">
        <v>221</v>
      </c>
      <c r="D38" s="95" t="str">
        <f>VLOOKUP(B38,Table13[],7)</f>
        <v>Enquiry Procedure</v>
      </c>
    </row>
    <row r="39" spans="1:4" x14ac:dyDescent="0.3">
      <c r="A39" s="95" t="s">
        <v>707</v>
      </c>
      <c r="B39" t="s">
        <v>323</v>
      </c>
      <c r="C39" t="s">
        <v>215</v>
      </c>
      <c r="D39" s="95" t="str">
        <f>VLOOKUP(B39,Table13[],7)</f>
        <v>Enquiry Procedure</v>
      </c>
    </row>
    <row r="40" spans="1:4" x14ac:dyDescent="0.3">
      <c r="A40" s="95" t="s">
        <v>707</v>
      </c>
      <c r="B40" t="s">
        <v>325</v>
      </c>
      <c r="C40" t="s">
        <v>215</v>
      </c>
      <c r="D40" s="95" t="str">
        <f>VLOOKUP(B40,Table13[],7)</f>
        <v>Enquiry Procedure</v>
      </c>
    </row>
    <row r="41" spans="1:4" x14ac:dyDescent="0.3">
      <c r="A41" s="95" t="s">
        <v>707</v>
      </c>
      <c r="B41" t="s">
        <v>326</v>
      </c>
      <c r="C41" t="s">
        <v>215</v>
      </c>
      <c r="D41" s="95" t="str">
        <f>VLOOKUP(B41,Table13[],7)</f>
        <v>Enquiry Procedure</v>
      </c>
    </row>
    <row r="42" spans="1:4" x14ac:dyDescent="0.3">
      <c r="A42" s="95" t="s">
        <v>707</v>
      </c>
      <c r="B42" t="s">
        <v>328</v>
      </c>
      <c r="C42" t="s">
        <v>221</v>
      </c>
      <c r="D42" s="95" t="str">
        <f>VLOOKUP(B42,Table13[],7)</f>
        <v>Enquiry Procedure</v>
      </c>
    </row>
    <row r="43" spans="1:4" x14ac:dyDescent="0.3">
      <c r="A43" s="95" t="s">
        <v>707</v>
      </c>
      <c r="B43" t="s">
        <v>329</v>
      </c>
      <c r="C43" t="s">
        <v>221</v>
      </c>
      <c r="D43" s="95" t="str">
        <f>VLOOKUP(B43,Table13[],7)</f>
        <v>Enquiry Procedure</v>
      </c>
    </row>
    <row r="44" spans="1:4" x14ac:dyDescent="0.3">
      <c r="A44" s="95" t="s">
        <v>707</v>
      </c>
      <c r="B44" t="s">
        <v>316</v>
      </c>
      <c r="C44" t="s">
        <v>221</v>
      </c>
      <c r="D44" s="95" t="str">
        <f>VLOOKUP(B44,Table13[],7)</f>
        <v>Enquiry Procedure</v>
      </c>
    </row>
    <row r="45" spans="1:4" x14ac:dyDescent="0.3">
      <c r="A45" s="95" t="s">
        <v>707</v>
      </c>
      <c r="B45" t="s">
        <v>330</v>
      </c>
      <c r="C45" t="s">
        <v>711</v>
      </c>
      <c r="D45" s="95" t="str">
        <f>VLOOKUP(B45,Table13[],7)</f>
        <v>Enquiry Procedure</v>
      </c>
    </row>
    <row r="46" spans="1:4" x14ac:dyDescent="0.3">
      <c r="A46" s="95" t="s">
        <v>707</v>
      </c>
      <c r="B46" t="s">
        <v>309</v>
      </c>
      <c r="C46" t="s">
        <v>215</v>
      </c>
      <c r="D46" s="95" t="str">
        <f>VLOOKUP(B46,Table13[],7)</f>
        <v>Enquiry Procedure</v>
      </c>
    </row>
    <row r="47" spans="1:4" x14ac:dyDescent="0.3">
      <c r="A47" s="95" t="s">
        <v>708</v>
      </c>
      <c r="B47" t="s">
        <v>50</v>
      </c>
      <c r="C47" t="s">
        <v>26</v>
      </c>
      <c r="D47" s="95" t="str">
        <f>VLOOKUP(B47,Table13[],7)</f>
        <v>Export specific scenarios</v>
      </c>
    </row>
    <row r="48" spans="1:4" x14ac:dyDescent="0.3">
      <c r="A48" s="95" t="s">
        <v>708</v>
      </c>
      <c r="B48" t="s">
        <v>55</v>
      </c>
      <c r="C48" t="s">
        <v>26</v>
      </c>
      <c r="D48" s="95" t="str">
        <f>VLOOKUP(B48,Table13[],7)</f>
        <v>Export specific scenarios</v>
      </c>
    </row>
    <row r="49" spans="1:4" x14ac:dyDescent="0.3">
      <c r="A49" s="95" t="s">
        <v>708</v>
      </c>
      <c r="B49" t="s">
        <v>56</v>
      </c>
      <c r="C49" t="s">
        <v>711</v>
      </c>
      <c r="D49" s="95" t="str">
        <f>VLOOKUP(B49,Table13[],7)</f>
        <v>Export specific scenarios</v>
      </c>
    </row>
    <row r="50" spans="1:4" x14ac:dyDescent="0.3">
      <c r="A50" s="95" t="s">
        <v>708</v>
      </c>
      <c r="B50" t="s">
        <v>60</v>
      </c>
      <c r="C50" t="s">
        <v>26</v>
      </c>
      <c r="D50" s="95" t="str">
        <f>VLOOKUP(B50,Table13[],7)</f>
        <v>Export specific scenarios</v>
      </c>
    </row>
    <row r="51" spans="1:4" x14ac:dyDescent="0.3">
      <c r="A51" s="95" t="s">
        <v>708</v>
      </c>
      <c r="B51" t="s">
        <v>62</v>
      </c>
      <c r="C51" t="s">
        <v>711</v>
      </c>
      <c r="D51" s="95" t="str">
        <f>VLOOKUP(B51,Table13[],7)</f>
        <v>Export specific scenarios</v>
      </c>
    </row>
    <row r="52" spans="1:4" x14ac:dyDescent="0.3">
      <c r="A52" s="95" t="s">
        <v>708</v>
      </c>
      <c r="B52" t="s">
        <v>59</v>
      </c>
      <c r="C52" t="s">
        <v>711</v>
      </c>
      <c r="D52" s="95" t="str">
        <f>VLOOKUP(B52,Table13[],7)</f>
        <v>Export specific scenarios</v>
      </c>
    </row>
    <row r="53" spans="1:4" x14ac:dyDescent="0.3">
      <c r="A53" s="95" t="s">
        <v>722</v>
      </c>
      <c r="B53" t="s">
        <v>150</v>
      </c>
      <c r="C53" t="s">
        <v>141</v>
      </c>
      <c r="D53" s="95" t="str">
        <f>VLOOKUP(B53,Table13[],7)</f>
        <v>Goods under Excise</v>
      </c>
    </row>
    <row r="54" spans="1:4" x14ac:dyDescent="0.3">
      <c r="A54" s="95" t="s">
        <v>722</v>
      </c>
      <c r="B54" t="s">
        <v>153</v>
      </c>
      <c r="C54" t="s">
        <v>39</v>
      </c>
      <c r="D54" s="95" t="str">
        <f>VLOOKUP(B54,Table13[],7)</f>
        <v>Goods under Excise</v>
      </c>
    </row>
    <row r="55" spans="1:4" x14ac:dyDescent="0.3">
      <c r="A55" s="95" t="s">
        <v>722</v>
      </c>
      <c r="B55" t="s">
        <v>155</v>
      </c>
      <c r="C55" t="s">
        <v>156</v>
      </c>
      <c r="D55" s="95" t="str">
        <f>VLOOKUP(B55,Table13[],7)</f>
        <v>Goods under Excise</v>
      </c>
    </row>
    <row r="56" spans="1:4" x14ac:dyDescent="0.3">
      <c r="A56" s="95" t="s">
        <v>722</v>
      </c>
      <c r="B56" t="s">
        <v>159</v>
      </c>
      <c r="C56" t="s">
        <v>141</v>
      </c>
      <c r="D56" s="95" t="str">
        <f>VLOOKUP(B56,Table13[],7)</f>
        <v>Goods under Excise</v>
      </c>
    </row>
    <row r="57" spans="1:4" x14ac:dyDescent="0.3">
      <c r="A57" s="95" t="s">
        <v>722</v>
      </c>
      <c r="B57" t="s">
        <v>162</v>
      </c>
      <c r="C57" t="s">
        <v>141</v>
      </c>
      <c r="D57" s="95" t="str">
        <f>VLOOKUP(B57,Table13[],7)</f>
        <v>Goods under Excise</v>
      </c>
    </row>
    <row r="58" spans="1:4" x14ac:dyDescent="0.3">
      <c r="A58" s="95" t="s">
        <v>722</v>
      </c>
      <c r="B58" t="s">
        <v>164</v>
      </c>
      <c r="C58" t="s">
        <v>95</v>
      </c>
      <c r="D58" s="95" t="str">
        <f>VLOOKUP(B58,Table13[],7)</f>
        <v>Goods under Excise</v>
      </c>
    </row>
    <row r="59" spans="1:4" x14ac:dyDescent="0.3">
      <c r="A59" s="95" t="s">
        <v>722</v>
      </c>
      <c r="B59" t="s">
        <v>168</v>
      </c>
      <c r="C59" t="s">
        <v>69</v>
      </c>
      <c r="D59" s="95" t="str">
        <f>VLOOKUP(B59,Table13[],7)</f>
        <v>Goods under Excise</v>
      </c>
    </row>
    <row r="60" spans="1:4" x14ac:dyDescent="0.3">
      <c r="A60" s="95" t="s">
        <v>722</v>
      </c>
      <c r="B60" t="s">
        <v>170</v>
      </c>
      <c r="C60" t="s">
        <v>711</v>
      </c>
      <c r="D60" s="95" t="str">
        <f>VLOOKUP(B60,Table13[],7)</f>
        <v>Goods under Excise</v>
      </c>
    </row>
    <row r="61" spans="1:4" x14ac:dyDescent="0.3">
      <c r="A61" s="95" t="s">
        <v>722</v>
      </c>
      <c r="B61" t="s">
        <v>145</v>
      </c>
      <c r="C61" t="s">
        <v>65</v>
      </c>
      <c r="D61" s="95" t="str">
        <f>VLOOKUP(B61,Table13[],7)</f>
        <v>Goods under Excise</v>
      </c>
    </row>
    <row r="62" spans="1:4" x14ac:dyDescent="0.3">
      <c r="A62" s="95" t="s">
        <v>722</v>
      </c>
      <c r="B62" t="s">
        <v>149</v>
      </c>
      <c r="C62" t="s">
        <v>65</v>
      </c>
      <c r="D62" s="95" t="str">
        <f>VLOOKUP(B62,Table13[],7)</f>
        <v>Goods under Excise</v>
      </c>
    </row>
    <row r="63" spans="1:4" x14ac:dyDescent="0.3">
      <c r="A63" s="95" t="s">
        <v>722</v>
      </c>
      <c r="B63" t="s">
        <v>166</v>
      </c>
      <c r="C63" t="s">
        <v>65</v>
      </c>
      <c r="D63" s="95" t="str">
        <f>VLOOKUP(B63,Table13[],7)</f>
        <v>Goods under Excise</v>
      </c>
    </row>
    <row r="64" spans="1:4" x14ac:dyDescent="0.3">
      <c r="A64" s="95" t="s">
        <v>722</v>
      </c>
      <c r="B64" t="s">
        <v>140</v>
      </c>
      <c r="C64" t="s">
        <v>141</v>
      </c>
      <c r="D64" s="95" t="str">
        <f>VLOOKUP(B64,Table13[],7)</f>
        <v>Goods under Excise</v>
      </c>
    </row>
    <row r="65" spans="1:4" x14ac:dyDescent="0.3">
      <c r="A65" s="95" t="s">
        <v>710</v>
      </c>
      <c r="B65" t="s">
        <v>113</v>
      </c>
      <c r="C65" t="s">
        <v>711</v>
      </c>
      <c r="D65" s="95" t="str">
        <f>VLOOKUP(B65,Table13[],7)</f>
        <v>Declaration Invalidation</v>
      </c>
    </row>
    <row r="66" spans="1:4" x14ac:dyDescent="0.3">
      <c r="A66" s="95" t="s">
        <v>710</v>
      </c>
      <c r="B66" t="s">
        <v>116</v>
      </c>
      <c r="C66" t="s">
        <v>711</v>
      </c>
      <c r="D66" s="95" t="str">
        <f>VLOOKUP(B66,Table13[],7)</f>
        <v>Declaration Invalidation</v>
      </c>
    </row>
    <row r="67" spans="1:4" x14ac:dyDescent="0.3">
      <c r="A67" s="95" t="s">
        <v>710</v>
      </c>
      <c r="B67" t="s">
        <v>118</v>
      </c>
      <c r="C67" t="s">
        <v>711</v>
      </c>
      <c r="D67" s="95" t="str">
        <f>VLOOKUP(B67,Table13[],7)</f>
        <v>Declaration Invalidation</v>
      </c>
    </row>
    <row r="68" spans="1:4" x14ac:dyDescent="0.3">
      <c r="A68" s="95" t="s">
        <v>710</v>
      </c>
      <c r="B68" t="s">
        <v>119</v>
      </c>
      <c r="C68" t="s">
        <v>711</v>
      </c>
      <c r="D68" s="95" t="str">
        <f>VLOOKUP(B68,Table13[],7)</f>
        <v>Declaration Invalidation</v>
      </c>
    </row>
    <row r="69" spans="1:4" x14ac:dyDescent="0.3">
      <c r="A69" s="95" t="s">
        <v>723</v>
      </c>
      <c r="B69" t="s">
        <v>130</v>
      </c>
      <c r="C69" t="s">
        <v>32</v>
      </c>
      <c r="D69" s="95" t="str">
        <f>VLOOKUP(B69,Table13[],7)</f>
        <v>Simplified and Supplementary declaration</v>
      </c>
    </row>
    <row r="70" spans="1:4" x14ac:dyDescent="0.3">
      <c r="A70" s="95" t="s">
        <v>723</v>
      </c>
      <c r="B70" t="s">
        <v>132</v>
      </c>
      <c r="C70" t="s">
        <v>711</v>
      </c>
      <c r="D70" s="95" t="str">
        <f>VLOOKUP(B70,Table13[],7)</f>
        <v>Simplified and Supplementary declaration</v>
      </c>
    </row>
    <row r="71" spans="1:4" x14ac:dyDescent="0.3">
      <c r="A71" s="95" t="s">
        <v>723</v>
      </c>
      <c r="B71" t="s">
        <v>137</v>
      </c>
      <c r="C71" t="s">
        <v>711</v>
      </c>
      <c r="D71" s="95" t="str">
        <f>VLOOKUP(B71,Table13[],7)</f>
        <v>Simplified and Supplementary declaration</v>
      </c>
    </row>
    <row r="72" spans="1:4" x14ac:dyDescent="0.3">
      <c r="A72" s="95" t="s">
        <v>723</v>
      </c>
      <c r="B72" t="s">
        <v>745</v>
      </c>
      <c r="C72" t="s">
        <v>711</v>
      </c>
      <c r="D72" s="95" t="str">
        <f>VLOOKUP(B72,Table13[],7)</f>
        <v>Simplified and Supplementary declaration</v>
      </c>
    </row>
    <row r="73" spans="1:4" x14ac:dyDescent="0.3">
      <c r="A73" s="95" t="s">
        <v>723</v>
      </c>
      <c r="B73" t="s">
        <v>133</v>
      </c>
      <c r="C73" t="s">
        <v>711</v>
      </c>
      <c r="D73" s="95" t="str">
        <f>VLOOKUP(B73,Table13[],7)</f>
        <v>Simplified and Supplementary declaration</v>
      </c>
    </row>
    <row r="74" spans="1:4" x14ac:dyDescent="0.3">
      <c r="A74" s="95" t="s">
        <v>723</v>
      </c>
      <c r="B74" t="s">
        <v>134</v>
      </c>
      <c r="C74" t="s">
        <v>711</v>
      </c>
      <c r="D74" s="95" t="str">
        <f>VLOOKUP(B74,Table13[],7)</f>
        <v>Simplified and Supplementary declaration</v>
      </c>
    </row>
    <row r="75" spans="1:4" x14ac:dyDescent="0.3">
      <c r="A75" s="95" t="s">
        <v>723</v>
      </c>
      <c r="B75" t="s">
        <v>126</v>
      </c>
      <c r="C75" t="s">
        <v>26</v>
      </c>
      <c r="D75" s="95" t="str">
        <f>VLOOKUP(B75,Table13[],7)</f>
        <v>Simplified and Supplementary declaration</v>
      </c>
    </row>
    <row r="76" spans="1:4" x14ac:dyDescent="0.3">
      <c r="A76" s="95" t="s">
        <v>715</v>
      </c>
      <c r="B76" t="s">
        <v>255</v>
      </c>
      <c r="C76" t="s">
        <v>711</v>
      </c>
      <c r="D76" s="95" t="str">
        <f>VLOOKUP(B76,Table13[],7)</f>
        <v>Exit specific scenarios</v>
      </c>
    </row>
    <row r="77" spans="1:4" x14ac:dyDescent="0.3">
      <c r="A77" s="95" t="s">
        <v>724</v>
      </c>
      <c r="B77" t="s">
        <v>273</v>
      </c>
      <c r="C77" t="s">
        <v>711</v>
      </c>
      <c r="D77" s="95" t="str">
        <f>VLOOKUP(B77,Table13[],7)</f>
        <v>Core flow</v>
      </c>
    </row>
    <row r="78" spans="1:4" x14ac:dyDescent="0.3">
      <c r="A78" s="95" t="s">
        <v>725</v>
      </c>
      <c r="B78" t="s">
        <v>282</v>
      </c>
      <c r="C78" t="s">
        <v>711</v>
      </c>
      <c r="D78" s="95" t="str">
        <f>VLOOKUP(B78,Table13[],7)</f>
        <v>Exit specific scenarios</v>
      </c>
    </row>
    <row r="79" spans="1:4" x14ac:dyDescent="0.3">
      <c r="A79" s="95" t="s">
        <v>725</v>
      </c>
      <c r="B79" t="s">
        <v>284</v>
      </c>
      <c r="C79" t="s">
        <v>711</v>
      </c>
      <c r="D79" s="95" t="str">
        <f>VLOOKUP(B79,Table13[],7)</f>
        <v>Exit specific scenarios</v>
      </c>
    </row>
    <row r="80" spans="1:4" x14ac:dyDescent="0.3">
      <c r="A80" s="95" t="s">
        <v>725</v>
      </c>
      <c r="B80" t="s">
        <v>286</v>
      </c>
      <c r="C80" t="s">
        <v>711</v>
      </c>
      <c r="D80" s="95" t="str">
        <f>VLOOKUP(B80,Table13[],7)</f>
        <v>Exit specific scenarios</v>
      </c>
    </row>
    <row r="81" spans="1:4" x14ac:dyDescent="0.3">
      <c r="A81" s="95" t="s">
        <v>725</v>
      </c>
      <c r="B81" t="s">
        <v>281</v>
      </c>
      <c r="C81" t="s">
        <v>711</v>
      </c>
      <c r="D81" s="95" t="str">
        <f>VLOOKUP(B81,Table13[],7)</f>
        <v>Exit specific scenarios</v>
      </c>
    </row>
    <row r="82" spans="1:4" x14ac:dyDescent="0.3">
      <c r="A82" s="95" t="s">
        <v>725</v>
      </c>
      <c r="B82" t="s">
        <v>283</v>
      </c>
      <c r="C82" t="s">
        <v>711</v>
      </c>
      <c r="D82" s="95" t="str">
        <f>VLOOKUP(B82,Table13[],7)</f>
        <v>Exit specific scenarios</v>
      </c>
    </row>
    <row r="83" spans="1:4" x14ac:dyDescent="0.3">
      <c r="A83" s="95" t="s">
        <v>725</v>
      </c>
      <c r="B83" t="s">
        <v>285</v>
      </c>
      <c r="C83" t="s">
        <v>711</v>
      </c>
    </row>
    <row r="84" spans="1:4" x14ac:dyDescent="0.3">
      <c r="A84" s="95" t="s">
        <v>725</v>
      </c>
      <c r="B84" t="s">
        <v>287</v>
      </c>
      <c r="C84" t="s">
        <v>711</v>
      </c>
    </row>
    <row r="85" spans="1:4" x14ac:dyDescent="0.3">
      <c r="A85" s="95" t="s">
        <v>725</v>
      </c>
      <c r="B85" t="s">
        <v>288</v>
      </c>
      <c r="C85" t="s">
        <v>711</v>
      </c>
    </row>
    <row r="86" spans="1:4" x14ac:dyDescent="0.3">
      <c r="A86" s="95" t="s">
        <v>674</v>
      </c>
      <c r="B86" t="s">
        <v>278</v>
      </c>
      <c r="C86" t="s">
        <v>711</v>
      </c>
    </row>
    <row r="87" spans="1:4" x14ac:dyDescent="0.3">
      <c r="A87" s="95" t="s">
        <v>726</v>
      </c>
      <c r="B87" t="s">
        <v>277</v>
      </c>
      <c r="C87" t="s">
        <v>711</v>
      </c>
    </row>
    <row r="88" spans="1:4" x14ac:dyDescent="0.3">
      <c r="A88" s="95" t="s">
        <v>726</v>
      </c>
      <c r="B88" t="s">
        <v>279</v>
      </c>
      <c r="C88" t="s">
        <v>711</v>
      </c>
    </row>
    <row r="89" spans="1:4" x14ac:dyDescent="0.3">
      <c r="A89" s="95" t="s">
        <v>726</v>
      </c>
      <c r="B89" t="s">
        <v>276</v>
      </c>
      <c r="C89" t="s">
        <v>711</v>
      </c>
    </row>
    <row r="90" spans="1:4" x14ac:dyDescent="0.3">
      <c r="A90" s="95" t="s">
        <v>726</v>
      </c>
      <c r="B90" t="s">
        <v>280</v>
      </c>
      <c r="C90" t="s">
        <v>711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24.xml.rels><?xml version="1.0" encoding="UTF-8" standalone="yes"?>
<Relationships xmlns="http://schemas.openxmlformats.org/package/2006/relationships"><Relationship Id="rId1" Type="http://schemas.openxmlformats.org/officeDocument/2006/relationships/customXmlProps" Target="itemProps24.xml"/></Relationships>
</file>

<file path=customXml/_rels/item25.xml.rels><?xml version="1.0" encoding="UTF-8" standalone="yes"?>
<Relationships xmlns="http://schemas.openxmlformats.org/package/2006/relationships"><Relationship Id="rId1" Type="http://schemas.openxmlformats.org/officeDocument/2006/relationships/customXmlProps" Target="itemProps25.xml"/></Relationships>
</file>

<file path=customXml/_rels/item26.xml.rels><?xml version="1.0" encoding="UTF-8" standalone="yes"?>
<Relationships xmlns="http://schemas.openxmlformats.org/package/2006/relationships"><Relationship Id="rId1" Type="http://schemas.openxmlformats.org/officeDocument/2006/relationships/customXmlProps" Target="itemProps26.xml"/></Relationships>
</file>

<file path=customXml/_rels/item27.xml.rels><?xml version="1.0" encoding="UTF-8" standalone="yes"?>
<Relationships xmlns="http://schemas.openxmlformats.org/package/2006/relationships"><Relationship Id="rId1" Type="http://schemas.openxmlformats.org/officeDocument/2006/relationships/customXmlProps" Target="itemProps27.xml"/></Relationships>
</file>

<file path=customXml/_rels/item28.xml.rels><?xml version="1.0" encoding="UTF-8" standalone="yes"?>
<Relationships xmlns="http://schemas.openxmlformats.org/package/2006/relationships"><Relationship Id="rId1" Type="http://schemas.openxmlformats.org/officeDocument/2006/relationships/customXmlProps" Target="itemProps28.xml"/></Relationships>
</file>

<file path=customXml/_rels/item29.xml.rels><?xml version="1.0" encoding="UTF-8" standalone="yes"?>
<Relationships xmlns="http://schemas.openxmlformats.org/package/2006/relationships"><Relationship Id="rId1" Type="http://schemas.openxmlformats.org/officeDocument/2006/relationships/customXmlProps" Target="itemProps29.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30.xml.rels><?xml version="1.0" encoding="UTF-8" standalone="yes"?>
<Relationships xmlns="http://schemas.openxmlformats.org/package/2006/relationships"><Relationship Id="rId1" Type="http://schemas.openxmlformats.org/officeDocument/2006/relationships/customXmlProps" Target="itemProps30.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0 3 3 b f 4 9 9 - b 1 a 3 - 4 c d 1 - 8 d f b - 0 3 8 1 a c 8 7 6 5 b 7 " > < C u s t o m C o n t e n t > < ! [ C D A T A [ < ? x m l   v e r s i o n = " 1 . 0 "   e n c o d i n g = " u t f - 1 6 " ? > < S e t t i n g s > < C a l c u l a t e d F i e l d s > < i t e m > < M e a s u r e N a m e > S c e n a r i o   K e y s < / M e a s u r e N a m e > < D i s p l a y N a m e > S c e n a r i o   K e y s < / D i s p l a y N a m e > < V i s i b l e > F a l s e < / V i s i b l e > < / i t e m > < i t e m > < M e a s u r e N a m e > I E   C o m p a t i b i l i t y   I n d i c a t o r s < / M e a s u r e N a m e > < D i s p l a y N a m e > I E   C o m p a t i b i l i t y   I n d i c a t o r s < / D i s p l a y N a m e > < V i s i b l e > F a l s e < / V i s i b l e > < / i t e m > < i t e m > < M e a s u r e N a m e > G a p   A n a l y s i s   I n d i c a t o r s < / M e a s u r e N a m e > < D i s p l a y N a m e > G a p   A n a l y s i s   I n d i c a t o r s < / D i s p l a y N a m e > < V i s i b l e > F a l s e < / V i s i b l e > < / i t e m > < i t e m > < M e a s u r e N a m e > E C S - P 2   S c e n a r i o < / M e a s u r e N a m e > < D i s p l a y N a m e > E C S - P 2   S c e n a r i o < / D i s p l a y N a m e > < V i s i b l e > F a l s e < / V i s i b l e > < / i t e m > < i t e m > < M e a s u r e N a m e > L 2 - L 3 C o d e s < / M e a s u r e N a m e > < D i s p l a y N a m e > L 2 - L 3 C o d e s < / D i s p l a y N a m e > < V i s i b l e > F a l s e < / V i s i b l e > < / i t e m > < / C a l c u l a t e d F i e l d s > < S A H o s t H a s h > 0 < / S A H o s t H a s h > < G e m i n i F i e l d L i s t V i s i b l e > T r u e < / G e m i n i F i e l d L i s t V i s i b l e > < / S e t t i n g s > ] ] > < / C u s t o m C o n t e n t > < / G e m i n i > 
</file>

<file path=customXml/item10.xml>��< ? x m l   v e r s i o n = " 1 . 0 "   e n c o d i n g = " U T F - 1 6 " ? > < G e m i n i   x m l n s = " h t t p : / / g e m i n i / p i v o t c u s t o m i z a t i o n / L i n k e d T a b l e U p d a t e M o d e " > < C u s t o m C o n t e n t > < ! [ C D A T A [ T r u e ] ] > < / C u s t o m C o n t e n t > < / G e m i n i > 
</file>

<file path=customXml/item11.xml>��< ? x m l   v e r s i o n = " 1 . 0 "   e n c o d i n g = " U T F - 1 6 " ? > < G e m i n i   x m l n s = " h t t p : / / g e m i n i / p i v o t c u s t o m i z a t i o n / c 8 c b 3 9 f 5 - 5 9 c 0 - 4 a d 3 - 8 a 7 7 - 6 d 2 9 e c 0 2 5 c a 2 " > < C u s t o m C o n t e n t > < ! [ C D A T A [ < ? x m l   v e r s i o n = " 1 . 0 "   e n c o d i n g = " u t f - 1 6 " ? > < S e t t i n g s > < C a l c u l a t e d F i e l d s > < i t e m > < M e a s u r e N a m e > S u m   o f   A E S   S c e n a r i o < / M e a s u r e N a m e > < D i s p l a y N a m e > S u m   o f   A E S   S c e n a r i o < / D i s p l a y N a m e > < V i s i b l e > F a l s e < / V i s i b l e > < / i t e m > < / C a l c u l a t e d F i e l d s > < S A H o s t H a s h > 0 < / S A H o s t H a s h > < G e m i n i F i e l d L i s t V i s i b l e > T r u e < / G e m i n i F i e l d L i s t V i s i b l e > < / S e t t i n g s > ] ] > < / C u s t o m C o n t e n t > < / G e m i n i > 
</file>

<file path=customXml/item12.xml>��< ? x m l   v e r s i o n = " 1 . 0 "   e n c o d i n g = " U T F - 1 6 " ? > < G e m i n i   x m l n s = " h t t p : / / g e m i n i / p i v o t c u s t o m i z a t i o n / 4 6 d 8 b f 1 5 - b c c 4 - 4 8 f 3 - 9 2 6 8 - 5 4 4 c f 3 5 a 6 b 7 c " > < C u s t o m C o n t e n t > < ! [ C D A T A [ < ? x m l   v e r s i o n = " 1 . 0 "   e n c o d i n g = " u t f - 1 6 " ? > < S e t t i n g s > < C a l c u l a t e d F i e l d s > < i t e m > < M e a s u r e N a m e > S c e n a r i o   K e y s < / M e a s u r e N a m e > < D i s p l a y N a m e > S c e n a r i o   K e y s < / D i s p l a y N a m e > < V i s i b l e > F a l s e < / V i s i b l e > < / i t e m > < i t e m > < M e a s u r e N a m e > I E   C o m p a t i b i l i t y   I n d i c a t o r s < / M e a s u r e N a m e > < D i s p l a y N a m e > I E   C o m p a t i b i l i t y   I n d i c a t o r s < / D i s p l a y N a m e > < V i s i b l e > F a l s e < / V i s i b l e > < / i t e m > < i t e m > < M e a s u r e N a m e > G a p   A n a l y s i s   I n d i c a t o r s < / M e a s u r e N a m e > < D i s p l a y N a m e > G a p   A n a l y s i s   I n d i c a t o r s < / D i s p l a y N a m e > < V i s i b l e > F a l s e < / V i s i b l e > < / i t e m > < i t e m > < M e a s u r e N a m e > E C S - P 2   S c e n a r i o < / M e a s u r e N a m e > < D i s p l a y N a m e > E C S - P 2   S c e n a r i o < / D i s p l a y N a m e > < V i s i b l e > F a l s e < / V i s i b l e > < / i t e m > < i t e m > < M e a s u r e N a m e > L 2 - L 3 C o d e s < / M e a s u r e N a m e > < D i s p l a y N a m e > L 2 - L 3 C o d e s < / D i s p l a y N a m e > < V i s i b l e > F a l s e < / V i s i b l e > < / i t e m > < / C a l c u l a t e d F i e l d s > < S A H o s t H a s h > 0 < / S A H o s t H a s h > < G e m i n i F i e l d L i s t V i s i b l e > T r u e < / G e m i n i F i e l d L i s t V i s i b l e > < / S e t t i n g s > ] ] > < / C u s t o m C o n t e n t > < / G e m i n i > 
</file>

<file path=customXml/item13.xml>��< ? x m l   v e r s i o n = " 1 . 0 "   e n c o d i n g = " U T F - 1 6 " ? > < G e m i n i   x m l n s = " h t t p : / / g e m i n i / p i v o t c u s t o m i z a t i o n / M a n u a l C a l c M o d e " > < C u s t o m C o n t e n t > < ! [ C D A T A [ F a l s e ] ] > < / C u s t o m C o n t e n t > < / G e m i n i > 
</file>

<file path=customXml/item14.xml>��< ? x m l   v e r s i o n = " 1 . 0 "   e n c o d i n g = " U T F - 1 6 " ? > < G e m i n i   x m l n s = " h t t p : / / g e m i n i / p i v o t c u s t o m i z a t i o n / f c 6 1 e 8 3 f - 1 a 5 5 - 4 b c 6 - 9 3 0 0 - 1 b 5 d 8 6 8 3 1 d 4 e " > < C u s t o m C o n t e n t > < ! [ C D A T A [ < ? x m l   v e r s i o n = " 1 . 0 "   e n c o d i n g = " u t f - 1 6 " ? > < S e t t i n g s > < C a l c u l a t e d F i e l d s > < i t e m > < M e a s u r e N a m e > S c e n a r i o   K e y s < / M e a s u r e N a m e > < D i s p l a y N a m e > S c e n a r i o   K e y s < / D i s p l a y N a m e > < V i s i b l e > F a l s e < / V i s i b l e > < / i t e m > < i t e m > < M e a s u r e N a m e > I E   C o m p a t i b i l i t y   I n d i c a t o r s < / M e a s u r e N a m e > < D i s p l a y N a m e > I E   C o m p a t i b i l i t y   I n d i c a t o r s < / D i s p l a y N a m e > < V i s i b l e > F a l s e < / V i s i b l e > < / i t e m > < i t e m > < M e a s u r e N a m e > G a p   A n a l y s i s   I n d i c a t o r s < / M e a s u r e N a m e > < D i s p l a y N a m e > G a p   A n a l y s i s   I n d i c a t o r s < / D i s p l a y N a m e > < V i s i b l e > F a l s e < / V i s i b l e > < / i t e m > < i t e m > < M e a s u r e N a m e > E C S - P 2   S c e n a r i o < / M e a s u r e N a m e > < D i s p l a y N a m e > E C S - P 2   S c e n a r i o < / D i s p l a y N a m e > < V i s i b l e > F a l s e < / V i s i b l e > < / i t e m > < i t e m > < M e a s u r e N a m e > L 2 - L 3 C o d e s < / M e a s u r e N a m e > < D i s p l a y N a m e > L 2 - L 3 C o d e s < / D i s p l a y N a m e > < V i s i b l e > F a l s e < / V i s i b l e > < / i t e m > < / C a l c u l a t e d F i e l d s > < S A H o s t H a s h > 0 < / S A H o s t H a s h > < G e m i n i F i e l d L i s t V i s i b l e > T r u e < / G e m i n i F i e l d L i s t V i s i b l e > < / S e t t i n g s > ] ] > < / C u s t o m C o n t e n t > < / G e m i n i > 
</file>

<file path=customXml/item15.xml>��< ? x m l   v e r s i o n = " 1 . 0 "   e n c o d i n g = " U T F - 1 6 " ? > < G e m i n i   x m l n s = " h t t p : / / g e m i n i / p i v o t c u s t o m i z a t i o n / R e l a t i o n s h i p A u t o D e t e c t i o n E n a b l e d " > < C u s t o m C o n t e n t > < ! [ C D A T A [ T r u e ] ] > < / C u s t o m C o n t e n t > < / G e m i n i > 
</file>

<file path=customXml/item16.xml>��< ? x m l   v e r s i o n = " 1 . 0 "   e n c o d i n g = " U T F - 1 6 " ? > < G e m i n i   x m l n s = " h t t p : / / g e m i n i / p i v o t c u s t o m i z a t i o n / S a n d b o x N o n E m p t y " > < C u s t o m C o n t e n t > < ! [ C D A T A [ 1 ] ] > < / C u s t o m C o n t e n t > < / G e m i n i > 
</file>

<file path=customXml/item17.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 T a b l e 3 < / K e y > < V a l u e   x m l n s : a = " h t t p : / / s c h e m a s . d a t a c o n t r a c t . o r g / 2 0 0 4 / 0 7 / M i c r o s o f t . A n a l y s i s S e r v i c e s . C o m m o n " > < a : H a s F o c u s > f a l s e < / a : H a s F o c u s > < a : S i z e A t D p i 9 6 > 1 1 3 < / a : S i z e A t D p i 9 6 > < a : V i s i b l e > t r u e < / a : V i s i b l e > < / V a l u e > < / K e y V a l u e O f s t r i n g S a n d b o x E d i t o r . M e a s u r e G r i d S t a t e S c d E 3 5 R y > < K e y V a l u e O f s t r i n g S a n d b o x E d i t o r . M e a s u r e G r i d S t a t e S c d E 3 5 R y > < K e y > T a b l e 1 < / K e y > < V a l u e   x m l n s : a = " h t t p : / / s c h e m a s . d a t a c o n t r a c t . o r g / 2 0 0 4 / 0 7 / M i c r o s o f t . A n a l y s i s S e r v i c e s . C o m m o n " > < a : H a s F o c u s > t r u e < / a : H a s F o c u s > < a : S i z e A t D p i 9 6 > 1 1 3 < / a : S i z e A t D p i 9 6 > < a : V i s i b l e > t r u e < / a : V i s i b l e > < / V a l u e > < / K e y V a l u e O f s t r i n g S a n d b o x E d i t o r . M e a s u r e G r i d S t a t e S c d E 3 5 R y > < K e y V a l u e O f s t r i n g S a n d b o x E d i t o r . M e a s u r e G r i d S t a t e S c d E 3 5 R y > < K e y > T a b l e 1 3 < / K e y > < V a l u e   x m l n s : a = " h t t p : / / s c h e m a s . d a t a c o n t r a c t . o r g / 2 0 0 4 / 0 7 / M i c r o s o f t . A n a l y s i s S e r v i c e s . C o m m o n " > < a : H a s F o c u s > t r u e < / a : H a s F o c u s > < a : S i z e A t D p i 9 6 > 1 1 3 < / a : S i z e A t D p i 9 6 > < a : V i s i b l e > t r u e < / a : V i s i b l e > < / V a l u e > < / K e y V a l u e O f s t r i n g S a n d b o x E d i t o r . M e a s u r e G r i d S t a t e S c d E 3 5 R y > < / A r r a y O f K e y V a l u e O f s t r i n g S a n d b o x E d i t o r . M e a s u r e G r i d S t a t e S c d E 3 5 R y > ] ] > < / C u s t o m C o n t e n t > < / G e m i n i > 
</file>

<file path=customXml/item18.xml><?xml version="1.0" encoding="utf-8"?>
<p:properties xmlns:p="http://schemas.microsoft.com/office/2006/metadata/properties" xmlns:xsi="http://www.w3.org/2001/XMLSchema-instance" xmlns:pc="http://schemas.microsoft.com/office/infopath/2007/PartnerControls">
  <documentManagement>
    <SC xmlns="ef2d185c-92fa-4a42-896e-7f75f6210516" xsi:nil="true"/>
    <Deliverable_x0020_Version xmlns="ef2d185c-92fa-4a42-896e-7f75f6210516" xsi:nil="true"/>
    <Deliverable_x0020_Id xmlns="ef2d185c-92fa-4a42-896e-7f75f6210516" xsi:nil="true"/>
    <Delivery_x0020_Date xmlns="ef2d185c-92fa-4a42-896e-7f75f6210516" xsi:nil="true"/>
    <RfA xmlns="ef2d185c-92fa-4a42-896e-7f75f6210516" xsi:nil="true"/>
    <Deliverable_x0020_Status xmlns="ef2d185c-92fa-4a42-896e-7f75f6210516" xsi:nil="true"/>
    <TaxCatchAll xmlns="ffcdf2b0-1459-4444-989c-847f95dff766" xsi:nil="true"/>
    <lcf76f155ced4ddcb4097134ff3c332f xmlns="ef2d185c-92fa-4a42-896e-7f75f6210516">
      <Terms xmlns="http://schemas.microsoft.com/office/infopath/2007/PartnerControls"/>
    </lcf76f155ced4ddcb4097134ff3c332f>
  </documentManagement>
</p:properties>
</file>

<file path=customXml/item19.xml>��< ? x m l   v e r s i o n = " 1 . 0 "   e n c o d i n g = " U T F - 1 6 " ? > < G e m i n i   x m l n s = " h t t p : / / g e m i n i / p i v o t c u s t o m i z a t i o n / T a b l e X M L _ T a b l e 1 " > < C u s t o m C o n t e n t > < ! [ C D A T A [ < T a b l e W i d g e t G r i d S e r i a l i z a t i o n   x m l n s : x s d = " h t t p : / / w w w . w 3 . o r g / 2 0 0 1 / X M L S c h e m a "   x m l n s : x s i = " h t t p : / / w w w . w 3 . o r g / 2 0 0 1 / X M L S c h e m a - i n s t a n c e " > < C o l u m n S u g g e s t e d T y p e   / > < C o l u m n F o r m a t   / > < C o l u m n A c c u r a c y   / > < C o l u m n C u r r e n c y S y m b o l   / > < C o l u m n P o s i t i v e P a t t e r n   / > < C o l u m n N e g a t i v e P a t t e r n   / > < C o l u m n W i d t h s > < i t e m > < k e y > < s t r i n g > L 0 < / s t r i n g > < / k e y > < v a l u e > < i n t > 4 9 < / i n t > < / v a l u e > < / i t e m > < i t e m > < k e y > < s t r i n g > L 1   -   I D < / s t r i n g > < / k e y > < v a l u e > < i n t > 7 3 < / i n t > < / v a l u e > < / i t e m > < i t e m > < k e y > < s t r i n g > L 1   -   D e s c r < / s t r i n g > < / k e y > < v a l u e > < i n t > 9 4 < / i n t > < / v a l u e > < / i t e m > < i t e m > < k e y > < s t r i n g > L 1   -   C o d e < / s t r i n g > < / k e y > < v a l u e > < i n t > 9 2 < / i n t > < / v a l u e > < / i t e m > < i t e m > < k e y > < s t r i n g > L 2   -   I D < / s t r i n g > < / k e y > < v a l u e > < i n t > 7 3 < / i n t > < / v a l u e > < / i t e m > < i t e m > < k e y > < s t r i n g > L 2   -   D e s c r < / s t r i n g > < / k e y > < v a l u e > < i n t > 9 4 < / i n t > < / v a l u e > < / i t e m > < i t e m > < k e y > < s t r i n g > L 2   -   C o d e < / s t r i n g > < / k e y > < v a l u e > < i n t > 9 2 < / i n t > < / v a l u e > < / i t e m > < i t e m > < k e y > < s t r i n g > L 3   -   I D < / s t r i n g > < / k e y > < v a l u e > < i n t > 7 3 < / i n t > < / v a l u e > < / i t e m > < i t e m > < k e y > < s t r i n g > L 3   -   D e s c r < / s t r i n g > < / k e y > < v a l u e > < i n t > 9 4 < / i n t > < / v a l u e > < / i t e m > < i t e m > < k e y > < s t r i n g > L 3   -   C o d e < / s t r i n g > < / k e y > < v a l u e > < i n t > 9 2 < / i n t > < / v a l u e > < / i t e m > < i t e m > < k e y > < s t r i n g > F u l l   R e f < / s t r i n g > < / k e y > < v a l u e > < i n t > 2 1 3 < / i n t > < / v a l u e > < / i t e m > < i t e m > < k e y > < s t r i n g > L 2 - L 3   C o d e < / s t r i n g > < / k e y > < v a l u e > < i n t > 1 0 2 < / i n t > < / v a l u e > < / i t e m > < / C o l u m n W i d t h s > < C o l u m n D i s p l a y I n d e x > < i t e m > < k e y > < s t r i n g > L 0 < / s t r i n g > < / k e y > < v a l u e > < i n t > 0 < / i n t > < / v a l u e > < / i t e m > < i t e m > < k e y > < s t r i n g > L 1   -   I D < / s t r i n g > < / k e y > < v a l u e > < i n t > 1 < / i n t > < / v a l u e > < / i t e m > < i t e m > < k e y > < s t r i n g > L 1   -   D e s c r < / s t r i n g > < / k e y > < v a l u e > < i n t > 2 < / i n t > < / v a l u e > < / i t e m > < i t e m > < k e y > < s t r i n g > L 1   -   C o d e < / s t r i n g > < / k e y > < v a l u e > < i n t > 3 < / i n t > < / v a l u e > < / i t e m > < i t e m > < k e y > < s t r i n g > L 2   -   I D < / s t r i n g > < / k e y > < v a l u e > < i n t > 4 < / i n t > < / v a l u e > < / i t e m > < i t e m > < k e y > < s t r i n g > L 2   -   D e s c r < / s t r i n g > < / k e y > < v a l u e > < i n t > 5 < / i n t > < / v a l u e > < / i t e m > < i t e m > < k e y > < s t r i n g > L 2   -   C o d e < / s t r i n g > < / k e y > < v a l u e > < i n t > 6 < / i n t > < / v a l u e > < / i t e m > < i t e m > < k e y > < s t r i n g > L 3   -   I D < / s t r i n g > < / k e y > < v a l u e > < i n t > 7 < / i n t > < / v a l u e > < / i t e m > < i t e m > < k e y > < s t r i n g > L 3   -   D e s c r < / s t r i n g > < / k e y > < v a l u e > < i n t > 8 < / i n t > < / v a l u e > < / i t e m > < i t e m > < k e y > < s t r i n g > L 3   -   C o d e < / s t r i n g > < / k e y > < v a l u e > < i n t > 9 < / i n t > < / v a l u e > < / i t e m > < i t e m > < k e y > < s t r i n g > F u l l   R e f < / s t r i n g > < / k e y > < v a l u e > < i n t > 1 0 < / i n t > < / v a l u e > < / i t e m > < i t e m > < k e y > < s t r i n g > L 2 - L 3   C o d e < / s t r i n g > < / k e y > < v a l u e > < i n t > 1 1 < / i n t > < / v a l u e > < / i t e m > < / C o l u m n D i s p l a y I n d e x > < C o l u m n F r o z e n   / > < C o l u m n C h e c k e d   / > < C o l u m n F i l t e r   / > < S e l e c t i o n F i l t e r   / > < F i l t e r P a r a m e t e r s   / > < I s S o r t D e s c e n d i n g > f a l s e < / I s S o r t D e s c e n d i n g > < / T a b l e W i d g e t G r i d S e r i a l i z a t i o n > ] ] > < / C u s t o m C o n t e n t > < / G e m i n i > 
</file>

<file path=customXml/item2.xml>��< ? x m l   v e r s i o n = " 1 . 0 "   e n c o d i n g = " U T F - 1 6 " ? > < G e m i n i   x m l n s = " h t t p : / / g e m i n i / p i v o t c u s t o m i z a t i o n / 1 1 8 4 2 9 b 3 - b b 8 d - 4 b f 2 - 8 a 6 2 - 7 a 9 0 0 8 d 7 5 a 6 7 " > < C u s t o m C o n t e n t > < ! [ C D A T A [ < ? x m l   v e r s i o n = " 1 . 0 "   e n c o d i n g = " u t f - 1 6 " ? > < S e t t i n g s > < C a l c u l a t e d F i e l d s > < i t e m > < M e a s u r e N a m e > S c e n a r i o   K e y s < / M e a s u r e N a m e > < D i s p l a y N a m e > S c e n a r i o   K e y s < / D i s p l a y N a m e > < V i s i b l e > F a l s e < / V i s i b l e > < / i t e m > < i t e m > < M e a s u r e N a m e > I E   C o m p a t i b i l i t y   I n d i c a t o r s < / M e a s u r e N a m e > < D i s p l a y N a m e > I E   C o m p a t i b i l i t y   I n d i c a t o r s < / D i s p l a y N a m e > < V i s i b l e > F a l s e < / V i s i b l e > < / i t e m > < i t e m > < M e a s u r e N a m e > G a p   A n a l y s i s   I n d i c a t o r s < / M e a s u r e N a m e > < D i s p l a y N a m e > G a p   A n a l y s i s   I n d i c a t o r s < / D i s p l a y N a m e > < V i s i b l e > F a l s e < / V i s i b l e > < / i t e m > < i t e m > < M e a s u r e N a m e > E C S - P 2   S c e n a r i o < / M e a s u r e N a m e > < D i s p l a y N a m e > E C S - P 2   S c e n a r i o < / D i s p l a y N a m e > < V i s i b l e > F a l s e < / V i s i b l e > < / i t e m > < i t e m > < M e a s u r e N a m e > L 2 - L 3 C o d e s < / M e a s u r e N a m e > < D i s p l a y N a m e > L 2 - L 3 C o d e s < / D i s p l a y N a m e > < V i s i b l e > F a l s e < / V i s i b l e > < / i t e m > < / C a l c u l a t e d F i e l d s > < S A H o s t H a s h > 0 < / S A H o s t H a s h > < G e m i n i F i e l d L i s t V i s i b l e > T r u e < / G e m i n i F i e l d L i s t V i s i b l e > < / S e t t i n g s > ] ] > < / C u s t o m C o n t e n t > < / G e m i n i > 
</file>

<file path=customXml/item20.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21.xml>��< ? x m l   v e r s i o n = " 1 . 0 "   e n c o d i n g = " U T F - 1 6 " ? > < G e m i n i   x m l n s = " h t t p : / / g e m i n i / p i v o t c u s t o m i z a t i o n / S h o w I m p l i c i t M e a s u r e s " > < C u s t o m C o n t e n t > < ! [ C D A T A [ F a l s e ] ] > < / C u s t o m C o n t e n t > < / G e m i n i > 
</file>

<file path=customXml/item22.xml>��< ? x m l   v e r s i o n = " 1 . 0 "   e n c o d i n g = " U T F - 1 6 " ? > < G e m i n i   x m l n s = " h t t p : / / g e m i n i / p i v o t c u s t o m i z a t i o n / T a b l e O r d e r " > < C u s t o m C o n t e n t > < ! [ C D A T A [ T a b l e 3 , T a b l e 1 , T a b l e 1 3 ] ] > < / C u s t o m C o n t e n t > < / G e m i n i > 
</file>

<file path=customXml/item23.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 2 0 2 3 - 0 7 - 2 6 T 1 5 : 1 2 : 4 9 . 1 5 3 2 2 3 6 + 0 3 : 0 0 < / L a s t P r o c e s s e d T i m e > < / D a t a M o d e l i n g S a n d b o x . S e r i a l i z e d S a n d b o x E r r o r C a c h e > ] ] > < / C u s t o m C o n t e n t > < / G e m i n i > 
</file>

<file path=customXml/item24.xml>��< ? x m l   v e r s i o n = " 1 . 0 "   e n c o d i n g = " U T F - 1 6 " ? > < G e m i n i   x m l n s = " h t t p : / / g e m i n i / p i v o t c u s t o m i z a t i o n / 5 7 5 b 5 c 9 6 - 0 4 8 6 - 4 4 d 5 - a 0 c a - 7 1 4 c f 9 c 4 b 0 9 b " > < C u s t o m C o n t e n t > < ! [ C D A T A [ < ? x m l   v e r s i o n = " 1 . 0 "   e n c o d i n g = " u t f - 1 6 " ? > < S e t t i n g s > < C a l c u l a t e d F i e l d s > < i t e m > < M e a s u r e N a m e > S c e n a r i o   K e y s < / M e a s u r e N a m e > < D i s p l a y N a m e > S c e n a r i o   K e y s < / D i s p l a y N a m e > < V i s i b l e > F a l s e < / V i s i b l e > < / i t e m > < i t e m > < M e a s u r e N a m e > I E   C o m p a t i b i l i t y   I n d i c a t o r s < / M e a s u r e N a m e > < D i s p l a y N a m e > I E   C o m p a t i b i l i t y   I n d i c a t o r s < / D i s p l a y N a m e > < V i s i b l e > F a l s e < / V i s i b l e > < / i t e m > < i t e m > < M e a s u r e N a m e > G a p   A n a l y s i s   I n d i c a t o r s < / M e a s u r e N a m e > < D i s p l a y N a m e > G a p   A n a l y s i s   I n d i c a t o r s < / D i s p l a y N a m e > < V i s i b l e > F a l s e < / V i s i b l e > < / i t e m > < / C a l c u l a t e d F i e l d s > < S A H o s t H a s h > 0 < / S A H o s t H a s h > < G e m i n i F i e l d L i s t V i s i b l e > T r u e < / G e m i n i F i e l d L i s t V i s i b l e > < / S e t t i n g s > ] ] > < / C u s t o m C o n t e n t > < / G e m i n i > 
</file>

<file path=customXml/item25.xml>��< ? x m l   v e r s i o n = " 1 . 0 "   e n c o d i n g = " U T F - 1 6 " ? > < G e m i n i   x m l n s = " h t t p : / / g e m i n i / p i v o t c u s t o m i z a t i o n / 9 2 3 a 6 1 0 2 - e 6 e 3 - 4 a 1 0 - 8 5 8 5 - 5 c 4 2 4 b 2 8 4 9 3 b " > < C u s t o m C o n t e n t > < ! [ C D A T A [ < ? x m l   v e r s i o n = " 1 . 0 "   e n c o d i n g = " u t f - 1 6 " ? > < S e t t i n g s > < C a l c u l a t e d F i e l d s > < i t e m > < M e a s u r e N a m e > S c e n a r i o   K e y s < / M e a s u r e N a m e > < D i s p l a y N a m e > S c e n a r i o   K e y s < / D i s p l a y N a m e > < V i s i b l e > F a l s e < / V i s i b l e > < / i t e m > < i t e m > < M e a s u r e N a m e > I E   C o m p a t i b i l i t y   I n d i c a t o r s < / M e a s u r e N a m e > < D i s p l a y N a m e > I E   C o m p a t i b i l i t y   I n d i c a t o r s < / D i s p l a y N a m e > < V i s i b l e > F a l s e < / V i s i b l e > < / i t e m > < i t e m > < M e a s u r e N a m e > G a p   A n a l y s i s   I n d i c a t o r s < / M e a s u r e N a m e > < D i s p l a y N a m e > G a p   A n a l y s i s   I n d i c a t o r s < / D i s p l a y N a m e > < V i s i b l e > F a l s e < / V i s i b l e > < / i t e m > < i t e m > < M e a s u r e N a m e > E C S - P 2   S c e n a r i o < / M e a s u r e N a m e > < D i s p l a y N a m e > E C S - P 2   S c e n a r i o < / D i s p l a y N a m e > < V i s i b l e > F a l s e < / V i s i b l e > < / i t e m > < / C a l c u l a t e d F i e l d s > < S A H o s t H a s h > 0 < / S A H o s t H a s h > < G e m i n i F i e l d L i s t V i s i b l e > T r u e < / G e m i n i F i e l d L i s t V i s i b l e > < / S e t t i n g s > ] ] > < / C u s t o m C o n t e n t > < / G e m i n i > 
</file>

<file path=customXml/item26.xml>��< ? x m l   v e r s i o n = " 1 . 0 "   e n c o d i n g = " U T F - 1 6 " ? > < G e m i n i   x m l n s = " h t t p : / / g e m i n i / p i v o t c u s t o m i z a t i o n / T a b l e X M L _ T a b l e 1 3 " > < C u s t o m C o n t e n t > < ! [ C D A T A [ < T a b l e W i d g e t G r i d S e r i a l i z a t i o n   x m l n s : x s d = " h t t p : / / w w w . w 3 . o r g / 2 0 0 1 / X M L S c h e m a "   x m l n s : x s i = " h t t p : / / w w w . w 3 . o r g / 2 0 0 1 / X M L S c h e m a - i n s t a n c e " > < C o l u m n S u g g e s t e d T y p e   / > < C o l u m n F o r m a t   / > < C o l u m n A c c u r a c y   / > < C o l u m n C u r r e n c y S y m b o l   / > < C o l u m n P o s i t i v e P a t t e r n   / > < C o l u m n N e g a t i v e P a t t e r n   / > < C o l u m n W i d t h s > < i t e m > < k e y > < s t r i n g > L 0 < / s t r i n g > < / k e y > < v a l u e > < i n t > 4 9 < / i n t > < / v a l u e > < / i t e m > < i t e m > < k e y > < s t r i n g > L 1   -   I D < / s t r i n g > < / k e y > < v a l u e > < i n t > 7 3 < / i n t > < / v a l u e > < / i t e m > < i t e m > < k e y > < s t r i n g > L 1   -   D e s c r < / s t r i n g > < / k e y > < v a l u e > < i n t > 9 4 < / i n t > < / v a l u e > < / i t e m > < i t e m > < k e y > < s t r i n g > L 1   -   C o d e < / s t r i n g > < / k e y > < v a l u e > < i n t > 9 2 < / i n t > < / v a l u e > < / i t e m > < i t e m > < k e y > < s t r i n g > L 2   -   I D < / s t r i n g > < / k e y > < v a l u e > < i n t > 7 3 < / i n t > < / v a l u e > < / i t e m > < i t e m > < k e y > < s t r i n g > L 2   -   D e s c r < / s t r i n g > < / k e y > < v a l u e > < i n t > 9 4 < / i n t > < / v a l u e > < / i t e m > < i t e m > < k e y > < s t r i n g > L 2   -   C o d e < / s t r i n g > < / k e y > < v a l u e > < i n t > 9 2 < / i n t > < / v a l u e > < / i t e m > < i t e m > < k e y > < s t r i n g > L 3   -   I D < / s t r i n g > < / k e y > < v a l u e > < i n t > 7 3 < / i n t > < / v a l u e > < / i t e m > < i t e m > < k e y > < s t r i n g > L 3   -   D e s c r < / s t r i n g > < / k e y > < v a l u e > < i n t > 9 4 < / i n t > < / v a l u e > < / i t e m > < i t e m > < k e y > < s t r i n g > L 3   -   C o d e < / s t r i n g > < / k e y > < v a l u e > < i n t > 9 2 < / i n t > < / v a l u e > < / i t e m > < i t e m > < k e y > < s t r i n g > F u l l   R e f < / s t r i n g > < / k e y > < v a l u e > < i n t > 8 3 < / i n t > < / v a l u e > < / i t e m > < i t e m > < k e y > < s t r i n g > L 2 - L 3   C o d e < / s t r i n g > < / k e y > < v a l u e > < i n t > 1 0 2 < / i n t > < / v a l u e > < / i t e m > < i t e m > < k e y > < s t r i n g > L 2   -   A l i a s < / s t r i n g > < / k e y > < v a l u e > < i n t > 9 0 < / i n t > < / v a l u e > < / i t e m > < / C o l u m n W i d t h s > < C o l u m n D i s p l a y I n d e x > < i t e m > < k e y > < s t r i n g > L 0 < / s t r i n g > < / k e y > < v a l u e > < i n t > 0 < / i n t > < / v a l u e > < / i t e m > < i t e m > < k e y > < s t r i n g > L 1   -   I D < / s t r i n g > < / k e y > < v a l u e > < i n t > 1 < / i n t > < / v a l u e > < / i t e m > < i t e m > < k e y > < s t r i n g > L 1   -   D e s c r < / s t r i n g > < / k e y > < v a l u e > < i n t > 2 < / i n t > < / v a l u e > < / i t e m > < i t e m > < k e y > < s t r i n g > L 1   -   C o d e < / s t r i n g > < / k e y > < v a l u e > < i n t > 3 < / i n t > < / v a l u e > < / i t e m > < i t e m > < k e y > < s t r i n g > L 2   -   I D < / s t r i n g > < / k e y > < v a l u e > < i n t > 4 < / i n t > < / v a l u e > < / i t e m > < i t e m > < k e y > < s t r i n g > L 2   -   D e s c r < / s t r i n g > < / k e y > < v a l u e > < i n t > 5 < / i n t > < / v a l u e > < / i t e m > < i t e m > < k e y > < s t r i n g > L 2   -   C o d e < / s t r i n g > < / k e y > < v a l u e > < i n t > 6 < / i n t > < / v a l u e > < / i t e m > < i t e m > < k e y > < s t r i n g > L 3   -   I D < / s t r i n g > < / k e y > < v a l u e > < i n t > 7 < / i n t > < / v a l u e > < / i t e m > < i t e m > < k e y > < s t r i n g > L 3   -   D e s c r < / s t r i n g > < / k e y > < v a l u e > < i n t > 8 < / i n t > < / v a l u e > < / i t e m > < i t e m > < k e y > < s t r i n g > L 3   -   C o d e < / s t r i n g > < / k e y > < v a l u e > < i n t > 9 < / i n t > < / v a l u e > < / i t e m > < i t e m > < k e y > < s t r i n g > F u l l   R e f < / s t r i n g > < / k e y > < v a l u e > < i n t > 1 0 < / i n t > < / v a l u e > < / i t e m > < i t e m > < k e y > < s t r i n g > L 2 - L 3   C o d e < / s t r i n g > < / k e y > < v a l u e > < i n t > 1 1 < / i n t > < / v a l u e > < / i t e m > < i t e m > < k e y > < s t r i n g > L 2   -   A l i a s < / s t r i n g > < / k e y > < v a l u e > < i n t > 1 2 < / i n t > < / v a l u e > < / i t e m > < / C o l u m n D i s p l a y I n d e x > < C o l u m n F r o z e n   / > < C o l u m n C h e c k e d   / > < C o l u m n F i l t e r   / > < S e l e c t i o n F i l t e r   / > < F i l t e r P a r a m e t e r s   / > < I s S o r t D e s c e n d i n g > f a l s e < / I s S o r t D e s c e n d i n g > < / T a b l e W i d g e t G r i d S e r i a l i z a t i o n > ] ] > < / C u s t o m C o n t e n t > < / G e m i n i > 
</file>

<file path=customXml/item27.xml>��< ? x m l   v e r s i o n = " 1 . 0 "   e n c o d i n g = " U T F - 1 6 " ? > < G e m i n i   x m l n s = " h t t p : / / g e m i n i / p i v o t c u s t o m i z a t i o n / S h o w H i d d e n " > < C u s t o m C o n t e n t > < ! [ C D A T A [ T r u e ] ] > < / C u s t o m C o n t e n t > < / G e m i n i > 
</file>

<file path=customXml/item28.xml>��< ? x m l   v e r s i o n = " 1 . 0 "   e n c o d i n g = " U T F - 1 6 " ? > < G e m i n i   x m l n s = " h t t p : / / g e m i n i / p i v o t c u s t o m i z a t i o n / T a b l e O r d e r _ N e w   P e r s p e c t i v e " > < C u s t o m C o n t e n t > < ! [ C D A T A [ T a b l e 3 , T a b l e 1 , T a b l e 1 3 ] ] > < / C u s t o m C o n t e n t > < / G e m i n i > 
</file>

<file path=customXml/item29.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 T a b l e 1 3 < / 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 T a b l e 1 3 < / 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 C o l u m n s \ F u l l   R e f < / K e y > < / a : K e y > < a : V a l u e   i : t y p e = " T a b l e W i d g e t B a s e V i e w S t a t e " / > < / a : K e y V a l u e O f D i a g r a m O b j e c t K e y a n y T y p e z b w N T n L X > < a : K e y V a l u e O f D i a g r a m O b j e c t K e y a n y T y p e z b w N T n L X > < a : K e y > < K e y > C o l u m n s \ L 0 < / K e y > < / a : K e y > < a : V a l u e   i : t y p e = " T a b l e W i d g e t B a s e V i e w S t a t e " / > < / a : K e y V a l u e O f D i a g r a m O b j e c t K e y a n y T y p e z b w N T n L X > < a : K e y V a l u e O f D i a g r a m O b j e c t K e y a n y T y p e z b w N T n L X > < a : K e y > < K e y > C o l u m n s \ L 1   -   I D < / K e y > < / a : K e y > < a : V a l u e   i : t y p e = " T a b l e W i d g e t B a s e V i e w S t a t e " / > < / a : K e y V a l u e O f D i a g r a m O b j e c t K e y a n y T y p e z b w N T n L X > < a : K e y V a l u e O f D i a g r a m O b j e c t K e y a n y T y p e z b w N T n L X > < a : K e y > < K e y > C o l u m n s \ L 1   -   D e s c r < / K e y > < / a : K e y > < a : V a l u e   i : t y p e = " T a b l e W i d g e t B a s e V i e w S t a t e " / > < / a : K e y V a l u e O f D i a g r a m O b j e c t K e y a n y T y p e z b w N T n L X > < a : K e y V a l u e O f D i a g r a m O b j e c t K e y a n y T y p e z b w N T n L X > < a : K e y > < K e y > C o l u m n s \ L 1   -   C o d e < / K e y > < / a : K e y > < a : V a l u e   i : t y p e = " T a b l e W i d g e t B a s e V i e w S t a t e " / > < / a : K e y V a l u e O f D i a g r a m O b j e c t K e y a n y T y p e z b w N T n L X > < a : K e y V a l u e O f D i a g r a m O b j e c t K e y a n y T y p e z b w N T n L X > < a : K e y > < K e y > C o l u m n s \ L 2   -   I D < / K e y > < / a : K e y > < a : V a l u e   i : t y p e = " T a b l e W i d g e t B a s e V i e w S t a t e " / > < / a : K e y V a l u e O f D i a g r a m O b j e c t K e y a n y T y p e z b w N T n L X > < a : K e y V a l u e O f D i a g r a m O b j e c t K e y a n y T y p e z b w N T n L X > < a : K e y > < K e y > C o l u m n s \ L 2   -   D e s c r < / K e y > < / a : K e y > < a : V a l u e   i : t y p e = " T a b l e W i d g e t B a s e V i e w S t a t e " / > < / a : K e y V a l u e O f D i a g r a m O b j e c t K e y a n y T y p e z b w N T n L X > < a : K e y V a l u e O f D i a g r a m O b j e c t K e y a n y T y p e z b w N T n L X > < a : K e y > < K e y > C o l u m n s \ L 2   -   C o d e < / K e y > < / a : K e y > < a : V a l u e   i : t y p e = " T a b l e W i d g e t B a s e V i e w S t a t e " / > < / a : K e y V a l u e O f D i a g r a m O b j e c t K e y a n y T y p e z b w N T n L X > < a : K e y V a l u e O f D i a g r a m O b j e c t K e y a n y T y p e z b w N T n L X > < a : K e y > < K e y > C o l u m n s \ L 3   -   I D < / K e y > < / a : K e y > < a : V a l u e   i : t y p e = " T a b l e W i d g e t B a s e V i e w S t a t e " / > < / a : K e y V a l u e O f D i a g r a m O b j e c t K e y a n y T y p e z b w N T n L X > < a : K e y V a l u e O f D i a g r a m O b j e c t K e y a n y T y p e z b w N T n L X > < a : K e y > < K e y > C o l u m n s \ L 3   -   D e s c r < / K e y > < / a : K e y > < a : V a l u e   i : t y p e = " T a b l e W i d g e t B a s e V i e w S t a t e " / > < / a : K e y V a l u e O f D i a g r a m O b j e c t K e y a n y T y p e z b w N T n L X > < a : K e y V a l u e O f D i a g r a m O b j e c t K e y a n y T y p e z b w N T n L X > < a : K e y > < K e y > C o l u m n s \ L 3   -   C o d e < / K e y > < / a : K e y > < a : V a l u e   i : t y p e = " T a b l e W i d g e t B a s e V i e w S t a t e " / > < / a : K e y V a l u e O f D i a g r a m O b j e c t K e y a n y T y p e z b w N T n L X > < a : K e y V a l u e O f D i a g r a m O b j e c t K e y a n y T y p e z b w N T n L X > < a : K e y > < K e y > C o l u m n s \ L 2 - L 3   C o d e < / K e y > < / a : K e y > < a : V a l u e   i : t y p e = " T a b l e W i d g e t B a s e V i e w S t a t e " / > < / a : K e y V a l u e O f D i a g r a m O b j e c t K e y a n y T y p e z b w N T n L X > < a : K e y V a l u e O f D i a g r a m O b j e c t K e y a n y T y p e z b w N T n L X > < a : K e y > < K e y > C o l u m n s \ L 2   -   A l i a s < / 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 T a b l e 1 < / 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 T a b l e 1 < / 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 C o l u m n s \ F u l l   R e f < / K e y > < / a : K e y > < a : V a l u e   i : t y p e = " T a b l e W i d g e t B a s e V i e w S t a t e " / > < / a : K e y V a l u e O f D i a g r a m O b j e c t K e y a n y T y p e z b w N T n L X > < a : K e y V a l u e O f D i a g r a m O b j e c t K e y a n y T y p e z b w N T n L X > < a : K e y > < K e y > C o l u m n s \ L 0 < / K e y > < / a : K e y > < a : V a l u e   i : t y p e = " T a b l e W i d g e t B a s e V i e w S t a t e " / > < / a : K e y V a l u e O f D i a g r a m O b j e c t K e y a n y T y p e z b w N T n L X > < a : K e y V a l u e O f D i a g r a m O b j e c t K e y a n y T y p e z b w N T n L X > < a : K e y > < K e y > C o l u m n s \ L 1   -   I D < / K e y > < / a : K e y > < a : V a l u e   i : t y p e = " T a b l e W i d g e t B a s e V i e w S t a t e " / > < / a : K e y V a l u e O f D i a g r a m O b j e c t K e y a n y T y p e z b w N T n L X > < a : K e y V a l u e O f D i a g r a m O b j e c t K e y a n y T y p e z b w N T n L X > < a : K e y > < K e y > C o l u m n s \ L 1   -   D e s c r < / K e y > < / a : K e y > < a : V a l u e   i : t y p e = " T a b l e W i d g e t B a s e V i e w S t a t e " / > < / a : K e y V a l u e O f D i a g r a m O b j e c t K e y a n y T y p e z b w N T n L X > < a : K e y V a l u e O f D i a g r a m O b j e c t K e y a n y T y p e z b w N T n L X > < a : K e y > < K e y > C o l u m n s \ L 1   -   C o d e < / K e y > < / a : K e y > < a : V a l u e   i : t y p e = " T a b l e W i d g e t B a s e V i e w S t a t e " / > < / a : K e y V a l u e O f D i a g r a m O b j e c t K e y a n y T y p e z b w N T n L X > < a : K e y V a l u e O f D i a g r a m O b j e c t K e y a n y T y p e z b w N T n L X > < a : K e y > < K e y > C o l u m n s \ L 2   -   I D < / K e y > < / a : K e y > < a : V a l u e   i : t y p e = " T a b l e W i d g e t B a s e V i e w S t a t e " / > < / a : K e y V a l u e O f D i a g r a m O b j e c t K e y a n y T y p e z b w N T n L X > < a : K e y V a l u e O f D i a g r a m O b j e c t K e y a n y T y p e z b w N T n L X > < a : K e y > < K e y > C o l u m n s \ L 2   -   D e s c r < / K e y > < / a : K e y > < a : V a l u e   i : t y p e = " T a b l e W i d g e t B a s e V i e w S t a t e " / > < / a : K e y V a l u e O f D i a g r a m O b j e c t K e y a n y T y p e z b w N T n L X > < a : K e y V a l u e O f D i a g r a m O b j e c t K e y a n y T y p e z b w N T n L X > < a : K e y > < K e y > C o l u m n s \ L 2   -   C o d e < / K e y > < / a : K e y > < a : V a l u e   i : t y p e = " T a b l e W i d g e t B a s e V i e w S t a t e " / > < / a : K e y V a l u e O f D i a g r a m O b j e c t K e y a n y T y p e z b w N T n L X > < a : K e y V a l u e O f D i a g r a m O b j e c t K e y a n y T y p e z b w N T n L X > < a : K e y > < K e y > C o l u m n s \ L 3   -   I D < / K e y > < / a : K e y > < a : V a l u e   i : t y p e = " T a b l e W i d g e t B a s e V i e w S t a t e " / > < / a : K e y V a l u e O f D i a g r a m O b j e c t K e y a n y T y p e z b w N T n L X > < a : K e y V a l u e O f D i a g r a m O b j e c t K e y a n y T y p e z b w N T n L X > < a : K e y > < K e y > C o l u m n s \ L 3   -   D e s c r < / K e y > < / a : K e y > < a : V a l u e   i : t y p e = " T a b l e W i d g e t B a s e V i e w S t a t e " / > < / a : K e y V a l u e O f D i a g r a m O b j e c t K e y a n y T y p e z b w N T n L X > < a : K e y V a l u e O f D i a g r a m O b j e c t K e y a n y T y p e z b w N T n L X > < a : K e y > < K e y > C o l u m n s \ L 3   -   C o d e < / K e y > < / a : K e y > < a : V a l u e   i : t y p e = " T a b l e W i d g e t B a s e V i e w S t a t e " / > < / a : K e y V a l u e O f D i a g r a m O b j e c t K e y a n y T y p e z b w N T n L X > < a : K e y V a l u e O f D i a g r a m O b j e c t K e y a n y T y p e z b w N T n L X > < a : K e y > < K e y > C o l u m n s \ L 2 - L 3   C o d e < / 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 T a b l e 3 < / 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 T a b l e 3 < / 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 C o l u m n s \ A E S   S c e n a r i o < / K e y > < / a : K e y > < a : V a l u e   i : t y p e = " T a b l e W i d g e t B a s e V i e w S t a t e " / > < / a : K e y V a l u e O f D i a g r a m O b j e c t K e y a n y T y p e z b w N T n L X > < a : K e y V a l u e O f D i a g r a m O b j e c t K e y a n y T y p e z b w N T n L X > < a : K e y > < K e y > C o l u m n s \ A E S   L 2 - L 3   G r o u p < / K e y > < / a : K e y > < a : V a l u e   i : t y p e = " T a b l e W i d g e t B a s e V i e w S t a t e " / > < / a : K e y V a l u e O f D i a g r a m O b j e c t K e y a n y T y p e z b w N T n L X > < a : K e y V a l u e O f D i a g r a m O b j e c t K e y a n y T y p e z b w N T n L X > < a : K e y > < K e y > C o l u m n s \ E C S P 2   S c e n a r i o < / K e y > < / a : K e y > < a : V a l u e   i : t y p e = " T a b l e W i d g e t B a s e V i e w S t a t e " / > < / a : K e y V a l u e O f D i a g r a m O b j e c t K e y a n y T y p e z b w N T n L X > < a : K e y V a l u e O f D i a g r a m O b j e c t K e y a n y T y p e z b w N T n L X > < a : K e y > < K e y > C o l u m n s \ E C S P 2   L 2 - L 3   G r o u p < / K e y > < / a : K e y > < a : V a l u e   i : t y p e = " T a b l e W i d g e t B a s e V i e w S t a t e " / > < / a : K e y V a l u e O f D i a g r a m O b j e c t K e y a n y T y p e z b w N T n L X > < a : K e y V a l u e O f D i a g r a m O b j e c t K e y a n y T y p e z b w N T n L X > < a : K e y > < K e y > C o l u m n s \ T r a n s i t i o n   A n a l y s i s   O u t c o m e < / K e y > < / a : K e y > < a : V a l u e   i : t y p e = " T a b l e W i d g e t B a s e V i e w S t a t e " / > < / a : K e y V a l u e O f D i a g r a m O b j e c t K e y a n y T y p e z b w N T n L X > < a : K e y V a l u e O f D i a g r a m O b j e c t K e y a n y T y p e z b w N T n L X > < a : K e y > < K e y > C o l u m n s \ G a p   A n a l y s i s   I n d i c a t o r < / K e y > < / a : K e y > < a : V a l u e   i : t y p e = " T a b l e W i d g e t B a s e V i e w S t a t e " / > < / a : K e y V a l u e O f D i a g r a m O b j e c t K e y a n y T y p e z b w N T n L X > < a : K e y V a l u e O f D i a g r a m O b j e c t K e y a n y T y p e z b w N T n L X > < a : K e y > < K e y > C o l u m n s \ C o m p a t i b i l i t y   A s s e s s m e n t < / K e y > < / a : K e y > < a : V a l u e   i : t y p e = " T a b l e W i d g e t B a s e V i e w S t a t e " / > < / a : K e y V a l u e O f D i a g r a m O b j e c t K e y a n y T y p e z b w N T n L X > < a : K e y V a l u e O f D i a g r a m O b j e c t K e y a n y T y p e z b w N T n L X > < a : K e y > < K e y > C o l u m n s \ I E   C o m p a t i b i l i t y   I n d i c a t o r < / K e y > < / a : K e y > < a : V a l u e   i : t y p e = " T a b l e W i d g e t B a s e V i e w S t a t e " / > < / a : K e y V a l u e O f D i a g r a m O b j e c t K e y a n y T y p e z b w N T n L X > < a : K e y V a l u e O f D i a g r a m O b j e c t K e y a n y T y p e z b w N T n L X > < a : K e y > < K e y > C o l u m n s \ S t a t e   M a c h i n e   C o m p a t i b i l i t y   I n d i c a t o r < / K e y > < / a : K e y > < a : V a l u e   i : t y p e = " T a b l e W i d g e t B a s e V i e w S t a t e " / > < / a : K e y V a l u e O f D i a g r a m O b j e c t K e y a n y T y p e z b w N T n L X > < a : K e y V a l u e O f D i a g r a m O b j e c t K e y a n y T y p e z b w N T n L X > < a : K e y > < K e y > C o l u m n s \ T r a n s i t i o n   C o n f l i c t   E x p l a n a t i o n   a n d   o t h e r   R e m a r k s < / K e y > < / a : K e y > < a : V a l u e   i : t y p e = " T a b l e W i d g e t B a s e V i e w S t a t e " / > < / a : K e y V a l u e O f D i a g r a m O b j e c t K e y a n y T y p e z b w N T n L X > < a : K e y V a l u e O f D i a g r a m O b j e c t K e y a n y T y p e z b w N T n L X > < a : K e y > < K e y > C o l u m n s \ P r e c o n d i t i o n   f o r   u s e   i n   A E S < / K e y > < / a : K e y > < a : V a l u e   i : t y p e = " T a b l e W i d g e t B a s e V i e w S t a t e " / > < / a : K e y V a l u e O f D i a g r a m O b j e c t K e y a n y T y p e z b w N T n L X > < a : K e y V a l u e O f D i a g r a m O b j e c t K e y a n y T y p e z b w N T n L X > < a : K e y > < K e y > C o l u m n s \ R e s o l u t i o n   f o r   S t a t e   M a c h i n e < / K e y > < / a : K e y > < a : V a l u e   i : t y p e = " T a b l e W i d g e t B a s e V i e w S t a t e " / > < / a : K e y V a l u e O f D i a g r a m O b j e c t K e y a n y T y p e z b w N T n L X > < a : K e y V a l u e O f D i a g r a m O b j e c t K e y a n y T y p e z b w N T n L X > < a : K e y > < K e y > C o l u m n s \ R e s o l u t i o n   f o r   C D   E x c h a n g e s < / K e y > < / a : K e y > < a : V a l u e   i : t y p e = " T a b l e W i d g e t B a s e V i e w S t a t e " / > < / a : K e y V a l u e O f D i a g r a m O b j e c t K e y a n y T y p e z b w N T n L X > < a : K e y V a l u e O f D i a g r a m O b j e c t K e y a n y T y p e z b w N T n L X > < a : K e y > < K e y > C o l u m n s \ R e m a r k   f o r   E D   e x c h a n g e s < / K e y > < / a : K e y > < a : V a l u e   i : t y p e = " T a b l e W i d g e t B a s e V i e w S t a t e " / > < / a : K e y V a l u e O f D i a g r a m O b j e c t K e y a n y T y p e z b w N T n L X > < a : K e y V a l u e O f D i a g r a m O b j e c t K e y a n y T y p e z b w N T n L X > < a : K e y > < K e y > C o l u m n s \ R e f e r e n c e   t o   T r a n s i t i o n a l   S c e n a r i o < / K e y > < / a : K e y > < a : V a l u e   i : t y p e = " T a b l e W i d g e t B a s e V i e w S t a t e " / > < / a : K e y V a l u e O f D i a g r a m O b j e c t K e y a n y T y p e z b w N T n L X > < a : K e y V a l u e O f D i a g r a m O b j e c t K e y a n y T y p e z b w N T n L X > < a : K e y > < K e y > C o l u m n s \ S c e n a r i o   K e y < / 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3.xml>��< ? x m l   v e r s i o n = " 1 . 0 "   e n c o d i n g = " U T F - 1 6 " ? > < G e m i n i   x m l n s = " h t t p : / / g e m i n i / p i v o t c u s t o m i z a t i o n / P o w e r P i v o t V e r s i o n " > < C u s t o m C o n t e n t > < ! [ C D A T A [ 2 0 1 5 . 1 3 0 . 1 6 0 5 . 1 0 7 5 ] ] > < / C u s t o m C o n t e n t > < / G e m i n i > 
</file>

<file path=customXml/item30.xml><?xml version="1.0" encoding="utf-8"?>
<?mso-contentType ?>
<FormTemplates xmlns="http://schemas.microsoft.com/sharepoint/v3/contenttype/forms">
  <Display>DocumentLibraryForm</Display>
  <Edit>DocumentLibraryForm</Edit>
  <New>DocumentLibraryForm</New>
</FormTemplates>
</file>

<file path=customXml/item4.xml>��< ? x m l   v e r s i o n = " 1 . 0 "   e n c o d i n g = " U T F - 1 6 " ? > < G e m i n i   x m l n s = " h t t p : / / g e m i n i / p i v o t c u s t o m i z a t i o n / C l i e n t W i n d o w X M L " > < C u s t o m C o n t e n t > < ! [ C D A T A [ T a b l e 3 ] ] > < / C u s t o m C o n t e n t > < / G e m i n i > 
</file>

<file path=customXml/item5.xml>��< ? x m l   v e r s i o n = " 1 . 0 "   e n c o d i n g = " U T F - 1 6 " ? > < G e m i n i   x m l n s = " h t t p : / / g e m i n i / p i v o t c u s t o m i z a t i o n / T a b l e X M L _ T a b l e 3 " > < C u s t o m C o n t e n t > < ! [ C D A T A [ < T a b l e W i d g e t G r i d S e r i a l i z a t i o n   x m l n s : x s d = " h t t p : / / w w w . w 3 . o r g / 2 0 0 1 / X M L S c h e m a "   x m l n s : x s i = " h t t p : / / w w w . w 3 . o r g / 2 0 0 1 / X M L S c h e m a - i n s t a n c e " > < C o l u m n S u g g e s t e d T y p e   / > < C o l u m n F o r m a t   / > < C o l u m n A c c u r a c y   / > < C o l u m n C u r r e n c y S y m b o l   / > < C o l u m n P o s i t i v e P a t t e r n   / > < C o l u m n N e g a t i v e P a t t e r n   / > < C o l u m n W i d t h s > < i t e m > < k e y > < s t r i n g > A E S   S c e n a r i o < / s t r i n g > < / k e y > < v a l u e > < i n t > 3 1 4 < / i n t > < / v a l u e > < / i t e m > < i t e m > < k e y > < s t r i n g > E C S P 2   S c e n a r i o < / s t r i n g > < / k e y > < v a l u e > < i n t > 3 2 0 < / i n t > < / v a l u e > < / i t e m > < i t e m > < k e y > < s t r i n g > I E   C o m p a t i b i l i t y   I n d i c a t o r < / s t r i n g > < / k e y > < v a l u e > < i n t > 1 9 1 < / i n t > < / v a l u e > < / i t e m > < i t e m > < k e y > < s t r i n g > C o m p a t i b i l i t y   A s s e s s m e n t < / s t r i n g > < / k e y > < v a l u e > < i n t > 1 9 6 < / i n t > < / v a l u e > < / i t e m > < i t e m > < k e y > < s t r i n g > G a p   A n a l y s i s   I n d i c a t o r < / s t r i n g > < / k e y > < v a l u e > < i n t > 1 7 2 < / i n t > < / v a l u e > < / i t e m > < i t e m > < k e y > < s t r i n g > E C S P 2   L 2 - L 3   G r o u p < / s t r i n g > < / k e y > < v a l u e > < i n t > 1 4 8 < / i n t > < / v a l u e > < / i t e m > < i t e m > < k e y > < s t r i n g > A E S   L 2 - L 3   G r o u p < / s t r i n g > < / k e y > < v a l u e > < i n t > 1 3 4 < / i n t > < / v a l u e > < / i t e m > < i t e m > < k e y > < s t r i n g > S t a t e   M a c h i n e   C o m p a t i b i l i t y   I n d i c a t o r < / s t r i n g > < / k e y > < v a l u e > < i n t > 2 6 8 < / i n t > < / v a l u e > < / i t e m > < i t e m > < k e y > < s t r i n g > T r a n s i t i o n   A n a l y s i s   O u t c o m e < / s t r i n g > < / k e y > < v a l u e > < i n t > 2 1 0 < / i n t > < / v a l u e > < / i t e m > < i t e m > < k e y > < s t r i n g > P r e c o n d i t i o n   f o r   u s e   i n   A E S < / s t r i n g > < / k e y > < v a l u e > < i n t > 2 0 2 < / i n t > < / v a l u e > < / i t e m > < i t e m > < k e y > < s t r i n g > R e s o l u t i o n   f o r   S t a t e   M a c h i n e < / s t r i n g > < / k e y > < v a l u e > < i n t > 2 1 4 < / i n t > < / v a l u e > < / i t e m > < i t e m > < k e y > < s t r i n g > R e s o l u t i o n   f o r   C D   E x c h a n g e s < / s t r i n g > < / k e y > < v a l u e > < i n t > 2 1 0 < / i n t > < / v a l u e > < / i t e m > < i t e m > < k e y > < s t r i n g > R e m a r k   f o r   E D   e x c h a n g e s < / s t r i n g > < / k e y > < v a l u e > < i n t > 1 9 1 < / i n t > < / v a l u e > < / i t e m > < i t e m > < k e y > < s t r i n g > R e f e r e n c e   t o   T r a n s i t i o n a l   S c e n a r i o < / s t r i n g > < / k e y > < v a l u e > < i n t > 2 4 6 < / i n t > < / v a l u e > < / i t e m > < i t e m > < k e y > < s t r i n g > T r a n s i t i o n   C o n f l i c t   E x p l a n a t i o n   a n d   o t h e r   R e m a r k s < / s t r i n g > < / k e y > < v a l u e > < i n t > 3 4 0 < / i n t > < / v a l u e > < / i t e m > < i t e m > < k e y > < s t r i n g > S c e n a r i o   K e y < / s t r i n g > < / k e y > < v a l u e > < i n t > 1 1 5 < / i n t > < / v a l u e > < / i t e m > < / C o l u m n W i d t h s > < C o l u m n D i s p l a y I n d e x > < i t e m > < k e y > < s t r i n g > A E S   S c e n a r i o < / s t r i n g > < / k e y > < v a l u e > < i n t > 0 < / i n t > < / v a l u e > < / i t e m > < i t e m > < k e y > < s t r i n g > E C S P 2   S c e n a r i o < / s t r i n g > < / k e y > < v a l u e > < i n t > 1 < / i n t > < / v a l u e > < / i t e m > < i t e m > < k e y > < s t r i n g > I E   C o m p a t i b i l i t y   I n d i c a t o r < / s t r i n g > < / k e y > < v a l u e > < i n t > 6 < / i n t > < / v a l u e > < / i t e m > < i t e m > < k e y > < s t r i n g > C o m p a t i b i l i t y   A s s e s s m e n t < / s t r i n g > < / k e y > < v a l u e > < i n t > 5 < / i n t > < / v a l u e > < / i t e m > < i t e m > < k e y > < s t r i n g > G a p   A n a l y s i s   I n d i c a t o r < / s t r i n g > < / k e y > < v a l u e > < i n t > 4 < / i n t > < / v a l u e > < / i t e m > < i t e m > < k e y > < s t r i n g > E C S P 2   L 2 - L 3   G r o u p < / s t r i n g > < / k e y > < v a l u e > < i n t > 3 < / i n t > < / v a l u e > < / i t e m > < i t e m > < k e y > < s t r i n g > A E S   L 2 - L 3   G r o u p < / s t r i n g > < / k e y > < v a l u e > < i n t > 2 < / i n t > < / v a l u e > < / i t e m > < i t e m > < k e y > < s t r i n g > S t a t e   M a c h i n e   C o m p a t i b i l i t y   I n d i c a t o r < / s t r i n g > < / k e y > < v a l u e > < i n t > 7 < / i n t > < / v a l u e > < / i t e m > < i t e m > < k e y > < s t r i n g > T r a n s i t i o n   A n a l y s i s   O u t c o m e < / s t r i n g > < / k e y > < v a l u e > < i n t > 1 3 < / i n t > < / v a l u e > < / i t e m > < i t e m > < k e y > < s t r i n g > P r e c o n d i t i o n   f o r   u s e   i n   A E S < / s t r i n g > < / k e y > < v a l u e > < i n t > 8 < / i n t > < / v a l u e > < / i t e m > < i t e m > < k e y > < s t r i n g > R e s o l u t i o n   f o r   S t a t e   M a c h i n e < / s t r i n g > < / k e y > < v a l u e > < i n t > 9 < / i n t > < / v a l u e > < / i t e m > < i t e m > < k e y > < s t r i n g > R e s o l u t i o n   f o r   C D   E x c h a n g e s < / s t r i n g > < / k e y > < v a l u e > < i n t > 1 0 < / i n t > < / v a l u e > < / i t e m > < i t e m > < k e y > < s t r i n g > R e m a r k   f o r   E D   e x c h a n g e s < / s t r i n g > < / k e y > < v a l u e > < i n t > 1 1 < / i n t > < / v a l u e > < / i t e m > < i t e m > < k e y > < s t r i n g > R e f e r e n c e   t o   T r a n s i t i o n a l   S c e n a r i o < / s t r i n g > < / k e y > < v a l u e > < i n t > 1 2 < / i n t > < / v a l u e > < / i t e m > < i t e m > < k e y > < s t r i n g > T r a n s i t i o n   C o n f l i c t   E x p l a n a t i o n   a n d   o t h e r   R e m a r k s < / s t r i n g > < / k e y > < v a l u e > < i n t > 1 4 < / i n t > < / v a l u e > < / i t e m > < i t e m > < k e y > < s t r i n g > S c e n a r i o   K e y < / s t r i n g > < / k e y > < v a l u e > < i n t > 1 5 < / i n t > < / v a l u e > < / i t e m > < / C o l u m n D i s p l a y I n d e x > < C o l u m n F r o z e n   / > < C o l u m n C h e c k e d   / > < C o l u m n F i l t e r   / > < S e l e c t i o n F i l t e r   / > < F i l t e r P a r a m e t e r s   / > < I s S o r t D e s c e n d i n g > f a l s e < / I s S o r t D e s c e n d i n g > < / T a b l e W i d g e t G r i d S e r i a l i z a t i o n > ] ] > < / C u s t o m C o n t e n t > < / G e m i n i > 
</file>

<file path=customXml/item6.xml>��< ? x m l   v e r s i o n = " 1 . 0 "   e n c o d i n g = " U T F - 1 6 " ? > < G e m i n i   x m l n s = " h t t p : / / g e m i n i / p i v o t c u s t o m i z a t i o n / I s S a n d b o x E m b e d d e d " > < C u s t o m C o n t e n t > < ! [ C D A T A [ y e s ] ] > < / C u s t o m C o n t e n t > < / G e m i n i > 
</file>

<file path=customXml/item7.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E R D i a g r a m S a n d b o x A d a p t e r " > < P e r s p e c t i v e N a m e / > < / A d a p t e r > < D i a g r a m T y p e > E R D i a g r a m < / D i a g r a m T y p e > < D i s p l a y C o n t e x t   i : t y p e = " D i a g r a m D i s p l a y C o n t e x t " > < P r i m a r y T a g G r o u p K e y > < K e y > T a g G r o u p s \ N o d e   T y p e s < / K e y > < / P r i m a r y T a g G r o u p K e y > < S h o w H i d d e n > t r u e < / S h o w H i d d e n > < S h o w n T a g G r o u p K e y s > < D i a g r a m O b j e c t K e y > < K e y > T a g G r o u p s \ W a r n i n g s < / K e y > < / D i a g r a m O b j e c t K e y > < / S h o w n T a g G r o u p K e y s > < T a g G r o u p H i g h l i g h t s K e y > < K e y > T a g G r o u p s \ H i g h l i g h t   R e a s o n s < / K e y > < / T a g G r o u p H i g h l i g h t s K e y > < T a g H i d d e n K e y > < K e y > S t a t i c   T a g s \ H i d d e n < / K e y > < / T a g H i d d e n K e y > < T a g H i g h l i g h t D i s a p p e a r i n g K e y > < K e y > S t a t i c   T a g s \ D e l e t i n g < / K e y > < / T a g H i g h l i g h t D i s a p p e a r i n g K e y > < T a g H i g h l i g h t P r e v i e w L i n k C r e a t i o n K e y > < K e y > S t a t i c   T a g s \ C r e a t i n g   V a l i d   R e l a t i o n s h i p < / K e y > < / T a g H i g h l i g h t P r e v i e w L i n k C r e a t i o n K e y > < T a g H i g h l i g h t R e l a t e d K e y > < K e y > S t a t i c   T a g s \ R e l a t e d < / K e y > < / T a g H i g h l i g h t R e l a t e d K e y > < T a g H i n t T e x t K e y > < K e y > S t a t i c   T a g s \ H i n t   T e x t < / K e y > < / T a g H i n t T e x t K e y > < T a g I m p l i c i t M e a s u r e K e y > < K e y > S t a t i c   T a g s \ I s   I m p l i c i t   M e a s u r e < / K e y > < / T a g I m p l i c i t M e a s u r e K e y > < T a g I n a c t i v e K e y > < K e y > S t a t i c   T a g s \ I n a c t i v e < / K e y > < / T a g I n a c t i v e K e y > < T a g P r e v i e w A c t i v e K e y > < K e y > S t a t i c   T a g s \ P r e v i e w   A c t i v e < / K e y > < / T a g P r e v i e w A c t i v e K e y > < T a g P r e v i e w I n a c t i v e K e y > < K e y > S t a t i c   T a g s \ P r e v i e w   I n a c t i v e < / K e y > < / T a g P r e v i e w I n a c t i v e K e y > < / D i s p l a y C o n t e x t > < D i s p l a y T y p e > D i a g r a m D i s p l a y < / D i s p l a y T y p e > < K e y   i : t y p e = " S a n d b o x E d i t o r D i a g r a m K e y " > < P e r s p e c t i v e / > < / K e y > < M a i n t a i n e r   i : t y p e = " E R D i a g r a m . E R D i a g r a m M a i n t a i n e r " > < A l l K e y s > < D i a g r a m O b j e c t K e y > < K e y > E R   D i a g r a m < / K e y > < / D i a g r a m O b j e c t K e y > < D i a g r a m O b j e c t K e y > < K e y > A c t i o n s \ D e l e t e < / K e y > < / D i a g r a m O b j e c t K e y > < D i a g r a m O b j e c t K e y > < K e y > A c t i o n s \ D e l e t e   f r o m   m o d e l < / K e y > < / D i a g r a m O b j e c t K e y > < D i a g r a m O b j e c t K e y > < K e y > A c t i o n s \ S e l e c t < / K e y > < / D i a g r a m O b j e c t K e y > < D i a g r a m O b j e c t K e y > < K e y > A c t i o n s \ C r e a t e   R e l a t i o n s h i p < / K e y > < / D i a g r a m O b j e c t K e y > < D i a g r a m O b j e c t K e y > < K e y > A c t i o n s \ L a u n c h   C r e a t e   R e l a t i o n s h i p   D i a l o g < / K e y > < / D i a g r a m O b j e c t K e y > < D i a g r a m O b j e c t K e y > < K e y > A c t i o n s \ L a u n c h   E d i t   R e l a t i o n s h i p   D i a l o g < / K e y > < / D i a g r a m O b j e c t K e y > < D i a g r a m O b j e c t K e y > < K e y > A c t i o n s \ C r e a t e   H i e r a r c h y   w i t h   L e v e l s < / K e y > < / D i a g r a m O b j e c t K e y > < D i a g r a m O b j e c t K e y > < K e y > A c t i o n s \ C r e a t e   E m p t y   H i e r a r c h y < / K e y > < / D i a g r a m O b j e c t K e y > < D i a g r a m O b j e c t K e y > < K e y > A c t i o n s \ R e m o v e   f r o m   H i e r a r c h y < / K e y > < / D i a g r a m O b j e c t K e y > < D i a g r a m O b j e c t K e y > < K e y > A c t i o n s \ R e n a m e   N o d e < / K e y > < / D i a g r a m O b j e c t K e y > < D i a g r a m O b j e c t K e y > < K e y > A c t i o n s \ M o v e   N o d e < / K e y > < / D i a g r a m O b j e c t K e y > < D i a g r a m O b j e c t K e y > < K e y > A c t i o n s \ H i d e   t h e   e n t i t y < / K e y > < / D i a g r a m O b j e c t K e y > < D i a g r a m O b j e c t K e y > < K e y > A c t i o n s \ U n h i d e   t h e   e n t i t y < / K e y > < / D i a g r a m O b j e c t K e y > < D i a g r a m O b j e c t K e y > < K e y > A c t i o n s \ G o T o < / K e y > < / D i a g r a m O b j e c t K e y > < D i a g r a m O b j e c t K e y > < K e y > A c t i o n s \ M o v e   U p < / K e y > < / D i a g r a m O b j e c t K e y > < D i a g r a m O b j e c t K e y > < K e y > A c t i o n s \ M o v e   D o w n < / K e y > < / D i a g r a m O b j e c t K e y > < D i a g r a m O b j e c t K e y > < K e y > A c t i o n s \ M a r k   R e l a t i o n s h i p   a s   A c t i v e < / K e y > < / D i a g r a m O b j e c t K e y > < D i a g r a m O b j e c t K e y > < K e y > A c t i o n s \ M a r k   R e l a t i o n s h i p   a s   I n a c t i v e < / K e y > < / D i a g r a m O b j e c t K e y > < D i a g r a m O b j e c t K e y > < K e y > A c t i o n s \ R e l a t i o n s h i p   C r o s s   F i l t e r   D i r e c t i o n   S i n g l e < / K e y > < / D i a g r a m O b j e c t K e y > < D i a g r a m O b j e c t K e y > < K e y > A c t i o n s \ R e l a t i o n s h i p   C r o s s   F i l t e r   D i r e c t i o n   B o t h < / K e y > < / D i a g r a m O b j e c t K e y > < D i a g r a m O b j e c t K e y > < K e y > A c t i o n s \ R e l a t i o n s h i p   E n d   P o i n t   M u l t i p l i c i t y   O n e < / K e y > < / D i a g r a m O b j e c t K e y > < D i a g r a m O b j e c t K e y > < K e y > A c t i o n s \ R e l a t i o n s h i p   E n d   P o i n t   M u l t i p l i c i t y   M a n y < / K e y > < / D i a g r a m O b j e c t K e y > < D i a g r a m O b j e c t K e y > < K e y > T a g G r o u p s \ N o d e   T y p e s < / K e y > < / D i a g r a m O b j e c t K e y > < D i a g r a m O b j e c t K e y > < K e y > T a g G r o u p s \ A d d i t i o n a l   I n f o   T y p e s < / K e y > < / D i a g r a m O b j e c t K e y > < D i a g r a m O b j e c t K e y > < K e y > T a g G r o u p s \ C a l c u l a t e d   C o l u m n s < / K e y > < / D i a g r a m O b j e c t K e y > < D i a g r a m O b j e c t K e y > < K e y > T a g G r o u p s \ W a r n i n g s < / K e y > < / D i a g r a m O b j e c t K e y > < D i a g r a m O b j e c t K e y > < K e y > T a g G r o u p s \ H i g h l i g h t   R e a s o n s < / K e y > < / D i a g r a m O b j e c t K e y > < D i a g r a m O b j e c t K e y > < K e y > T a g G r o u p s \ S t a t e < / K e y > < / D i a g r a m O b j e c t K e y > < D i a g r a m O b j e c t K e y > < K e y > T a g G r o u p s \ L i n k   R o l e s < / K e y > < / D i a g r a m O b j e c t K e y > < D i a g r a m O b j e c t K e y > < K e y > T a g G r o u p s \ L i n k   T y p e s < / K e y > < / D i a g r a m O b j e c t K e y > < D i a g r a m O b j e c t K e y > < K e y > T a g G r o u p s \ L i n k   S t a t e s < / K e y > < / D i a g r a m O b j e c t K e y > < D i a g r a m O b j e c t K e y > < K e y > D i a g r a m \ T a g G r o u p s \ D e l e t i o n   I m p a c t s < / K e y > < / D i a g r a m O b j e c t K e y > < D i a g r a m O b j e c t K e y > < K e y > T a g G r o u p s \ H i e r a r c h y   I d e n t i f i e r s < / K e y > < / D i a g r a m O b j e c t K e y > < D i a g r a m O b j e c t K e y > < K e y > T a g G r o u p s \ T a b l e   I d e n t i f i e r s < / K e y > < / D i a g r a m O b j e c t K e y > < D i a g r a m O b j e c t K e y > < K e y > T a g G r o u p s \ A c t i o n   D e s c r i p t o r s < / K e y > < / D i a g r a m O b j e c t K e y > < D i a g r a m O b j e c t K e y > < K e y > T a g G r o u p s \ H i n t   T e x t s < / K e y > < / D i a g r a m O b j e c t K e y > < D i a g r a m O b j e c t K e y > < K e y > S t a t i c   T a g s \ T a b l e < / K e y > < / D i a g r a m O b j e c t K e y > < D i a g r a m O b j e c t K e y > < K e y > S t a t i c   T a g s \ C o l u m n < / K e y > < / D i a g r a m O b j e c t K e y > < D i a g r a m O b j e c t K e y > < K e y > S t a t i c   T a g s \ M e a s u r e < / K e y > < / D i a g r a m O b j e c t K e y > < D i a g r a m O b j e c t K e y > < K e y > S t a t i c   T a g s \ H i e r a r c h y < / K e y > < / D i a g r a m O b j e c t K e y > < D i a g r a m O b j e c t K e y > < K e y > S t a t i c   T a g s \ H i e r a r c h y L e v e l < / K e y > < / D i a g r a m O b j e c t K e y > < D i a g r a m O b j e c t K e y > < K e y > S t a t i c   T a g s \ K P I < / K e y > < / D i a g r a m O b j e c t K e y > < D i a g r a m O b j e c t K e y > < K e y > S t a t i c   T a g s \ A d d i t i o n a l   I n f o   f o r   S o u r c e   C o l u m n < / K e y > < / D i a g r a m O b j e c t K e y > < D i a g r a m O b j e c t K e y > < K e y > S t a t i c   T a g s \ C a l c u l a t e d   C o l u m n < / K e y > < / D i a g r a m O b j e c t K e y > < D i a g r a m O b j e c t K e y > < K e y > S t a t i c   T a g s \ E r r o r < / K e y > < / D i a g r a m O b j e c t K e y > < D i a g r a m O b j e c t K e y > < K e y > S t a t i c   T a g s \ N o t C a l c u l a t e d < / K e y > < / D i a g r a m O b j e c t K e y > < D i a g r a m O b j e c t K e y > < K e y > S t a t i c   T a g s \ I s   I m p l i c i t   M e a s u r e < / K e y > < / D i a g r a m O b j e c t K e y > < D i a g r a m O b j e c t K e y > < K e y > S t a t i c   T a g s \ R e l a t e d < / K e y > < / D i a g r a m O b j e c t K e y > < D i a g r a m O b j e c t K e y > < K e y > S t a t i c   T a g s \ D e l e t i n g < / K e y > < / D i a g r a m O b j e c t K e y > < D i a g r a m O b j e c t K e y > < K e y > S t a t i c   T a g s \ C r e a t i n g   V a l i d   R e l a t i o n s h i p < / K e y > < / D i a g r a m O b j e c t K e y > < D i a g r a m O b j e c t K e y > < K e y > S t a t i c   T a g s \ H i d d e n < / K e y > < / D i a g r a m O b j e c t K e y > < D i a g r a m O b j e c t K e y > < K e y > S t a t i c   T a g s \ L i n k e d   T a b l e   C o l u m n < / K e y > < / D i a g r a m O b j e c t K e y > < D i a g r a m O b j e c t K e y > < K e y > S t a t i c   T a g s \ I s   r e a d o n l y < / K e y > < / D i a g r a m O b j e c t K e y > < D i a g r a m O b j e c t K e y > < K e y > S t a t i c   T a g s \ F K < / K e y > < / D i a g r a m O b j e c t K e y > < D i a g r a m O b j e c t K e y > < K e y > S t a t i c   T a g s \ P K < / K e y > < / D i a g r a m O b j e c t K e y > < D i a g r a m O b j e c t K e y > < K e y > S t a t i c   T a g s \ R e l a t i o n s h i p < / K e y > < / D i a g r a m O b j e c t K e y > < D i a g r a m O b j e c t K e y > < K e y > S t a t i c   T a g s \ A c t i v e < / K e y > < / D i a g r a m O b j e c t K e y > < D i a g r a m O b j e c t K e y > < K e y > S t a t i c   T a g s \ I n a c t i v e < / K e y > < / D i a g r a m O b j e c t K e y > < D i a g r a m O b j e c t K e y > < K e y > S t a t i c   T a g s \ P r e v i e w   A c t i v e < / K e y > < / D i a g r a m O b j e c t K e y > < D i a g r a m O b j e c t K e y > < K e y > S t a t i c   T a g s \ P r e v i e w   I n a c t i v e < / K e y > < / D i a g r a m O b j e c t K e y > < D i a g r a m O b j e c t K e y > < K e y > S t a t i c   T a g s \ C r o s s F i l t e r D i r e c t i o n < / K e y > < / D i a g r a m O b j e c t K e y > < D i a g r a m O b j e c t K e y > < K e y > S t a t i c   T a g s \ C r o s s F i l t e r D i r e c t i o n S i n g l e < / K e y > < / D i a g r a m O b j e c t K e y > < D i a g r a m O b j e c t K e y > < K e y > S t a t i c   T a g s \ C r o s s F i l t e r D i r e c t i o n B o t h < / K e y > < / D i a g r a m O b j e c t K e y > < D i a g r a m O b j e c t K e y > < K e y > S t a t i c   T a g s \ E n d P o i n t M u l t i p l i c i t y O n e < / K e y > < / D i a g r a m O b j e c t K e y > < D i a g r a m O b j e c t K e y > < K e y > S t a t i c   T a g s \ E n d P o i n t M u l t i p l i c i t y M a n y < / K e y > < / D i a g r a m O b j e c t K e y > < D i a g r a m O b j e c t K e y > < K e y > D i a g r a m \ T a g G r o u p s \ H i g h l i g h t   R e a s o n s \ T a g s \ H a r d   D e l e t i o n   I m p a c t < / K e y > < / D i a g r a m O b j e c t K e y > < D i a g r a m O b j e c t K e y > < K e y > D i a g r a m \ T a g G r o u p s \ H i g h l i g h t   R e a s o n s \ T a g s \ M i n i m u m   D e l e t i o n   I m p a c t < / K e y > < / D i a g r a m O b j e c t K e y > < D i a g r a m O b j e c t K e y > < K e y > S t a t i c   T a g s \ C a n   b e   p a r t   o f   r e l a t i o n s h i p < / K e y > < / D i a g r a m O b j e c t K e y > < D i a g r a m O b j e c t K e y > < K e y > S t a t i c   T a g s \ H i n t   T e x t < / K e y > < / D i a g r a m O b j e c t K e y > < D i a g r a m O b j e c t K e y > < K e y > D y n a m i c   T a g s \ T a b l e s \ & l t ; T a b l e s \ T a b l e 3 & g t ; < / K e y > < / D i a g r a m O b j e c t K e y > < D i a g r a m O b j e c t K e y > < K e y > D y n a m i c   T a g s \ T a b l e s \ & l t ; T a b l e s \ T a b l e 1 & g t ; < / K e y > < / D i a g r a m O b j e c t K e y > < D i a g r a m O b j e c t K e y > < K e y > D y n a m i c   T a g s \ T a b l e s \ & l t ; T a b l e s \ T a b l e 1 3 & g t ; < / K e y > < / D i a g r a m O b j e c t K e y > < D i a g r a m O b j e c t K e y > < K e y > T a b l e s \ T a b l e 3 < / K e y > < / D i a g r a m O b j e c t K e y > < D i a g r a m O b j e c t K e y > < K e y > T a b l e s \ T a b l e 3 \ C o l u m n s \ A E S   S c e n a r i o < / K e y > < / D i a g r a m O b j e c t K e y > < D i a g r a m O b j e c t K e y > < K e y > T a b l e s \ T a b l e 3 \ C o l u m n s \ E C S P 2   S c e n a r i o < / K e y > < / D i a g r a m O b j e c t K e y > < D i a g r a m O b j e c t K e y > < K e y > T a b l e s \ T a b l e 3 \ C o l u m n s \ C o n t i n u i t y   Q u a l i f i e r < / K e y > < / D i a g r a m O b j e c t K e y > < D i a g r a m O b j e c t K e y > < K e y > T a b l e s \ T a b l e 3 \ C o l u m n s \ P r e c o n d i t i o n < / K e y > < / D i a g r a m O b j e c t K e y > < D i a g r a m O b j e c t K e y > < K e y > T a b l e s \ T a b l e 3 \ C o l u m n s \ T r a n s i t i o n   c o n f l i c t   R e s o l u t i o n < / K e y > < / D i a g r a m O b j e c t K e y > < D i a g r a m O b j e c t K e y > < K e y > T a b l e s \ T a b l e 3 \ C o l u m n s \ C o l u m n 3 < / K e y > < / D i a g r a m O b j e c t K e y > < D i a g r a m O b j e c t K e y > < K e y > T a b l e s \ T a b l e 3 \ C o l u m n s \ C o l u m n 4 < / K e y > < / D i a g r a m O b j e c t K e y > < D i a g r a m O b j e c t K e y > < K e y > T a b l e s \ T a b l e 1 < / K e y > < / D i a g r a m O b j e c t K e y > < D i a g r a m O b j e c t K e y > < K e y > T a b l e s \ T a b l e 1 \ C o l u m n s \ L 0 < / K e y > < / D i a g r a m O b j e c t K e y > < D i a g r a m O b j e c t K e y > < K e y > T a b l e s \ T a b l e 1 \ C o l u m n s \ L 1   -   I D < / K e y > < / D i a g r a m O b j e c t K e y > < D i a g r a m O b j e c t K e y > < K e y > T a b l e s \ T a b l e 1 \ C o l u m n s \ L 1   -   D e s c r < / K e y > < / D i a g r a m O b j e c t K e y > < D i a g r a m O b j e c t K e y > < K e y > T a b l e s \ T a b l e 1 \ C o l u m n s \ L 1   -   C o d e < / K e y > < / D i a g r a m O b j e c t K e y > < D i a g r a m O b j e c t K e y > < K e y > T a b l e s \ T a b l e 1 \ C o l u m n s \ L 2   -   I D < / K e y > < / D i a g r a m O b j e c t K e y > < D i a g r a m O b j e c t K e y > < K e y > T a b l e s \ T a b l e 1 \ C o l u m n s \ L 2   -   D e s c r < / K e y > < / D i a g r a m O b j e c t K e y > < D i a g r a m O b j e c t K e y > < K e y > T a b l e s \ T a b l e 1 \ C o l u m n s \ L 2   -   C o d e < / K e y > < / D i a g r a m O b j e c t K e y > < D i a g r a m O b j e c t K e y > < K e y > T a b l e s \ T a b l e 1 \ C o l u m n s \ L 3   -   I D < / K e y > < / D i a g r a m O b j e c t K e y > < D i a g r a m O b j e c t K e y > < K e y > T a b l e s \ T a b l e 1 \ C o l u m n s \ L 3   -   D e s c r < / K e y > < / D i a g r a m O b j e c t K e y > < D i a g r a m O b j e c t K e y > < K e y > T a b l e s \ T a b l e 1 \ C o l u m n s \ L 3   -   C o d e < / K e y > < / D i a g r a m O b j e c t K e y > < D i a g r a m O b j e c t K e y > < K e y > T a b l e s \ T a b l e 1 \ C o l u m n s \ F u l l   R e f < / K e y > < / D i a g r a m O b j e c t K e y > < D i a g r a m O b j e c t K e y > < K e y > T a b l e s \ T a b l e 1 3 < / K e y > < / D i a g r a m O b j e c t K e y > < D i a g r a m O b j e c t K e y > < K e y > T a b l e s \ T a b l e 1 3 \ C o l u m n s \ L 0 < / K e y > < / D i a g r a m O b j e c t K e y > < D i a g r a m O b j e c t K e y > < K e y > T a b l e s \ T a b l e 1 3 \ C o l u m n s \ L 1   -   I D < / K e y > < / D i a g r a m O b j e c t K e y > < D i a g r a m O b j e c t K e y > < K e y > T a b l e s \ T a b l e 1 3 \ C o l u m n s \ L 1   -   D e s c r < / K e y > < / D i a g r a m O b j e c t K e y > < D i a g r a m O b j e c t K e y > < K e y > T a b l e s \ T a b l e 1 3 \ C o l u m n s \ L 1   -   C o d e < / K e y > < / D i a g r a m O b j e c t K e y > < D i a g r a m O b j e c t K e y > < K e y > T a b l e s \ T a b l e 1 3 \ C o l u m n s \ L 2   -   I D < / K e y > < / D i a g r a m O b j e c t K e y > < D i a g r a m O b j e c t K e y > < K e y > T a b l e s \ T a b l e 1 3 \ C o l u m n s \ L 2   -   D e s c r < / K e y > < / D i a g r a m O b j e c t K e y > < D i a g r a m O b j e c t K e y > < K e y > T a b l e s \ T a b l e 1 3 \ C o l u m n s \ L 2   -   C o d e < / K e y > < / D i a g r a m O b j e c t K e y > < D i a g r a m O b j e c t K e y > < K e y > T a b l e s \ T a b l e 1 3 \ C o l u m n s \ L 3   -   I D < / K e y > < / D i a g r a m O b j e c t K e y > < D i a g r a m O b j e c t K e y > < K e y > T a b l e s \ T a b l e 1 3 \ C o l u m n s \ L 3   -   D e s c r < / K e y > < / D i a g r a m O b j e c t K e y > < D i a g r a m O b j e c t K e y > < K e y > T a b l e s \ T a b l e 1 3 \ C o l u m n s \ L 3   -   C o d e < / K e y > < / D i a g r a m O b j e c t K e y > < D i a g r a m O b j e c t K e y > < K e y > T a b l e s \ T a b l e 1 3 \ C o l u m n s \ F u l l   R e f < / K e y > < / D i a g r a m O b j e c t K e y > < D i a g r a m O b j e c t K e y > < K e y > R e l a t i o n s h i p s \ & l t ; T a b l e s \ T a b l e 3 \ C o l u m n s \ A E S   S c e n a r i o & g t ; - & l t ; T a b l e s \ T a b l e 1 \ C o l u m n s \ F u l l   R e f & g t ; < / K e y > < / D i a g r a m O b j e c t K e y > < D i a g r a m O b j e c t K e y > < K e y > R e l a t i o n s h i p s \ & l t ; T a b l e s \ T a b l e 3 \ C o l u m n s \ A E S   S c e n a r i o & g t ; - & l t ; T a b l e s \ T a b l e 1 \ C o l u m n s \ F u l l   R e f & g t ; \ F K < / K e y > < / D i a g r a m O b j e c t K e y > < D i a g r a m O b j e c t K e y > < K e y > R e l a t i o n s h i p s \ & l t ; T a b l e s \ T a b l e 3 \ C o l u m n s \ A E S   S c e n a r i o & g t ; - & l t ; T a b l e s \ T a b l e 1 \ C o l u m n s \ F u l l   R e f & g t ; \ P K < / K e y > < / D i a g r a m O b j e c t K e y > < D i a g r a m O b j e c t K e y > < K e y > R e l a t i o n s h i p s \ & l t ; T a b l e s \ T a b l e 3 \ C o l u m n s \ A E S   S c e n a r i o & g t ; - & l t ; T a b l e s \ T a b l e 1 \ C o l u m n s \ F u l l   R e f & g t ; \ C r o s s F i l t e r < / K e y > < / D i a g r a m O b j e c t K e y > < D i a g r a m O b j e c t K e y > < K e y > R e l a t i o n s h i p s \ & l t ; T a b l e s \ T a b l e 3 \ C o l u m n s \ E C S P 2   S c e n a r i o & g t ; - & l t ; T a b l e s \ T a b l e 1 3 \ C o l u m n s \ F u l l   R e f & g t ; < / K e y > < / D i a g r a m O b j e c t K e y > < D i a g r a m O b j e c t K e y > < K e y > R e l a t i o n s h i p s \ & l t ; T a b l e s \ T a b l e 3 \ C o l u m n s \ E C S P 2   S c e n a r i o & g t ; - & l t ; T a b l e s \ T a b l e 1 3 \ C o l u m n s \ F u l l   R e f & g t ; \ F K < / K e y > < / D i a g r a m O b j e c t K e y > < D i a g r a m O b j e c t K e y > < K e y > R e l a t i o n s h i p s \ & l t ; T a b l e s \ T a b l e 3 \ C o l u m n s \ E C S P 2   S c e n a r i o & g t ; - & l t ; T a b l e s \ T a b l e 1 3 \ C o l u m n s \ F u l l   R e f & g t ; \ P K < / K e y > < / D i a g r a m O b j e c t K e y > < D i a g r a m O b j e c t K e y > < K e y > R e l a t i o n s h i p s \ & l t ; T a b l e s \ T a b l e 3 \ C o l u m n s \ E C S P 2   S c e n a r i o & g t ; - & l t ; T a b l e s \ T a b l e 1 3 \ C o l u m n s \ F u l l   R e f & g t ; \ C r o s s F i l t e r < / K e y > < / D i a g r a m O b j e c t K e y > < / A l l K e y s > < S e l e c t e d K e y s > < D i a g r a m O b j e c t K e y > < K e y > T a b l e s \ T a b l e 1 3 < / K e y > < / D i a g r a m O b j e c t K e y > < / S e l e c t e d K e y s > < / M a i n t a i n e r > < V i e w S t a t e F a c t o r y T y p e > M i c r o s o f t . A n a l y s i s S e r v i c e s . C o m m o n . D i a g r a m D i s p l a y V i e w S t a t e F a c t o r y < / V i e w S t a t e F a c t o r y T y p e > < V i e w S t a t e s   x m l n s : a = " h t t p : / / s c h e m a s . m i c r o s o f t . c o m / 2 0 0 3 / 1 0 / S e r i a l i z a t i o n / A r r a y s " > < a : K e y V a l u e O f D i a g r a m O b j e c t K e y a n y T y p e z b w N T n L X > < a : K e y > < K e y > E R   D i a g r a m < / K e y > < / a : K e y > < a : V a l u e   i : t y p e = " D i a g r a m D i s p l a y D i a g r a m V i e w S t a t e " > < L a y e d O u t > t r u e < / L a y e d O u t > < Z o o m P e r c e n t > 1 0 0 < / Z o o m P e r c e n t > < / a : V a l u e > < / a : K e y V a l u e O f D i a g r a m O b j e c t K e y a n y T y p e z b w N T n L X > < a : K e y V a l u e O f D i a g r a m O b j e c t K e y a n y T y p e z b w N T n L X > < a : K e y > < K e y > A c t i o n s \ D e l e t e < / K e y > < / a : K e y > < a : V a l u e   i : t y p e = " D i a g r a m D i s p l a y V i e w S t a t e I D i a g r a m A c t i o n " / > < / a : K e y V a l u e O f D i a g r a m O b j e c t K e y a n y T y p e z b w N T n L X > < a : K e y V a l u e O f D i a g r a m O b j e c t K e y a n y T y p e z b w N T n L X > < a : K e y > < K e y > A c t i o n s \ D e l e t e   f r o m   m o d e l < / K e y > < / a : K e y > < a : V a l u e   i : t y p e = " D i a g r a m D i s p l a y V i e w S t a t e I D i a g r a m A c t i o n " / > < / a : K e y V a l u e O f D i a g r a m O b j e c t K e y a n y T y p e z b w N T n L X > < a : K e y V a l u e O f D i a g r a m O b j e c t K e y a n y T y p e z b w N T n L X > < a : K e y > < K e y > A c t i o n s \ S e l e c t < / K e y > < / a : K e y > < a : V a l u e   i : t y p e = " D i a g r a m D i s p l a y V i e w S t a t e I D i a g r a m A c t i o n " / > < / a : K e y V a l u e O f D i a g r a m O b j e c t K e y a n y T y p e z b w N T n L X > < a : K e y V a l u e O f D i a g r a m O b j e c t K e y a n y T y p e z b w N T n L X > < a : K e y > < K e y > A c t i o n s \ C r e a t e   R e l a t i o n s h i p < / K e y > < / a : K e y > < a : V a l u e   i : t y p e = " D i a g r a m D i s p l a y V i e w S t a t e I D i a g r a m A c t i o n " / > < / a : K e y V a l u e O f D i a g r a m O b j e c t K e y a n y T y p e z b w N T n L X > < a : K e y V a l u e O f D i a g r a m O b j e c t K e y a n y T y p e z b w N T n L X > < a : K e y > < K e y > A c t i o n s \ L a u n c h   C r e a t e   R e l a t i o n s h i p   D i a l o g < / K e y > < / a : K e y > < a : V a l u e   i : t y p e = " D i a g r a m D i s p l a y V i e w S t a t e I D i a g r a m A c t i o n " / > < / a : K e y V a l u e O f D i a g r a m O b j e c t K e y a n y T y p e z b w N T n L X > < a : K e y V a l u e O f D i a g r a m O b j e c t K e y a n y T y p e z b w N T n L X > < a : K e y > < K e y > A c t i o n s \ L a u n c h   E d i t   R e l a t i o n s h i p   D i a l o g < / K e y > < / a : K e y > < a : V a l u e   i : t y p e = " D i a g r a m D i s p l a y V i e w S t a t e I D i a g r a m A c t i o n " / > < / a : K e y V a l u e O f D i a g r a m O b j e c t K e y a n y T y p e z b w N T n L X > < a : K e y V a l u e O f D i a g r a m O b j e c t K e y a n y T y p e z b w N T n L X > < a : K e y > < K e y > A c t i o n s \ C r e a t e   H i e r a r c h y   w i t h   L e v e l s < / K e y > < / a : K e y > < a : V a l u e   i : t y p e = " D i a g r a m D i s p l a y V i e w S t a t e I D i a g r a m A c t i o n " / > < / a : K e y V a l u e O f D i a g r a m O b j e c t K e y a n y T y p e z b w N T n L X > < a : K e y V a l u e O f D i a g r a m O b j e c t K e y a n y T y p e z b w N T n L X > < a : K e y > < K e y > A c t i o n s \ C r e a t e   E m p t y   H i e r a r c h y < / K e y > < / a : K e y > < a : V a l u e   i : t y p e = " D i a g r a m D i s p l a y V i e w S t a t e I D i a g r a m A c t i o n " / > < / a : K e y V a l u e O f D i a g r a m O b j e c t K e y a n y T y p e z b w N T n L X > < a : K e y V a l u e O f D i a g r a m O b j e c t K e y a n y T y p e z b w N T n L X > < a : K e y > < K e y > A c t i o n s \ R e m o v e   f r o m   H i e r a r c h y < / K e y > < / a : K e y > < a : V a l u e   i : t y p e = " D i a g r a m D i s p l a y V i e w S t a t e I D i a g r a m A c t i o n " / > < / a : K e y V a l u e O f D i a g r a m O b j e c t K e y a n y T y p e z b w N T n L X > < a : K e y V a l u e O f D i a g r a m O b j e c t K e y a n y T y p e z b w N T n L X > < a : K e y > < K e y > A c t i o n s \ R e n a m e   N o d e < / K e y > < / a : K e y > < a : V a l u e   i : t y p e = " D i a g r a m D i s p l a y V i e w S t a t e I D i a g r a m A c t i o n " / > < / a : K e y V a l u e O f D i a g r a m O b j e c t K e y a n y T y p e z b w N T n L X > < a : K e y V a l u e O f D i a g r a m O b j e c t K e y a n y T y p e z b w N T n L X > < a : K e y > < K e y > A c t i o n s \ M o v e   N o d e < / K e y > < / a : K e y > < a : V a l u e   i : t y p e = " D i a g r a m D i s p l a y V i e w S t a t e I D i a g r a m A c t i o n " / > < / a : K e y V a l u e O f D i a g r a m O b j e c t K e y a n y T y p e z b w N T n L X > < a : K e y V a l u e O f D i a g r a m O b j e c t K e y a n y T y p e z b w N T n L X > < a : K e y > < K e y > A c t i o n s \ H i d e   t h e   e n t i t y < / K e y > < / a : K e y > < a : V a l u e   i : t y p e = " D i a g r a m D i s p l a y V i e w S t a t e I D i a g r a m A c t i o n " / > < / a : K e y V a l u e O f D i a g r a m O b j e c t K e y a n y T y p e z b w N T n L X > < a : K e y V a l u e O f D i a g r a m O b j e c t K e y a n y T y p e z b w N T n L X > < a : K e y > < K e y > A c t i o n s \ U n h i d e   t h e   e n t i t y < / K e y > < / a : K e y > < a : V a l u e   i : t y p e = " D i a g r a m D i s p l a y V i e w S t a t e I D i a g r a m A c t i o n " / > < / a : K e y V a l u e O f D i a g r a m O b j e c t K e y a n y T y p e z b w N T n L X > < a : K e y V a l u e O f D i a g r a m O b j e c t K e y a n y T y p e z b w N T n L X > < a : K e y > < K e y > A c t i o n s \ G o T o < / K e y > < / a : K e y > < a : V a l u e   i : t y p e = " D i a g r a m D i s p l a y V i e w S t a t e I D i a g r a m A c t i o n " / > < / a : K e y V a l u e O f D i a g r a m O b j e c t K e y a n y T y p e z b w N T n L X > < a : K e y V a l u e O f D i a g r a m O b j e c t K e y a n y T y p e z b w N T n L X > < a : K e y > < K e y > A c t i o n s \ M o v e   U p < / K e y > < / a : K e y > < a : V a l u e   i : t y p e = " D i a g r a m D i s p l a y V i e w S t a t e I D i a g r a m A c t i o n " / > < / a : K e y V a l u e O f D i a g r a m O b j e c t K e y a n y T y p e z b w N T n L X > < a : K e y V a l u e O f D i a g r a m O b j e c t K e y a n y T y p e z b w N T n L X > < a : K e y > < K e y > A c t i o n s \ M o v e   D o w n < / K e y > < / a : K e y > < a : V a l u e   i : t y p e = " D i a g r a m D i s p l a y V i e w S t a t e I D i a g r a m A c t i o n " / > < / a : K e y V a l u e O f D i a g r a m O b j e c t K e y a n y T y p e z b w N T n L X > < a : K e y V a l u e O f D i a g r a m O b j e c t K e y a n y T y p e z b w N T n L X > < a : K e y > < K e y > A c t i o n s \ M a r k   R e l a t i o n s h i p   a s   A c t i v e < / K e y > < / a : K e y > < a : V a l u e   i : t y p e = " D i a g r a m D i s p l a y V i e w S t a t e I D i a g r a m A c t i o n " / > < / a : K e y V a l u e O f D i a g r a m O b j e c t K e y a n y T y p e z b w N T n L X > < a : K e y V a l u e O f D i a g r a m O b j e c t K e y a n y T y p e z b w N T n L X > < a : K e y > < K e y > A c t i o n s \ M a r k   R e l a t i o n s h i p   a s   I n a c t i v e < / K e y > < / a : K e y > < a : V a l u e   i : t y p e = " D i a g r a m D i s p l a y V i e w S t a t e I D i a g r a m A c t i o n " / > < / a : K e y V a l u e O f D i a g r a m O b j e c t K e y a n y T y p e z b w N T n L X > < a : K e y V a l u e O f D i a g r a m O b j e c t K e y a n y T y p e z b w N T n L X > < a : K e y > < K e y > A c t i o n s \ R e l a t i o n s h i p   C r o s s   F i l t e r   D i r e c t i o n   S i n g l e < / K e y > < / a : K e y > < a : V a l u e   i : t y p e = " D i a g r a m D i s p l a y V i e w S t a t e I D i a g r a m A c t i o n " / > < / a : K e y V a l u e O f D i a g r a m O b j e c t K e y a n y T y p e z b w N T n L X > < a : K e y V a l u e O f D i a g r a m O b j e c t K e y a n y T y p e z b w N T n L X > < a : K e y > < K e y > A c t i o n s \ R e l a t i o n s h i p   C r o s s   F i l t e r   D i r e c t i o n   B o t h < / K e y > < / a : K e y > < a : V a l u e   i : t y p e = " D i a g r a m D i s p l a y V i e w S t a t e I D i a g r a m A c t i o n " / > < / a : K e y V a l u e O f D i a g r a m O b j e c t K e y a n y T y p e z b w N T n L X > < a : K e y V a l u e O f D i a g r a m O b j e c t K e y a n y T y p e z b w N T n L X > < a : K e y > < K e y > A c t i o n s \ R e l a t i o n s h i p   E n d   P o i n t   M u l t i p l i c i t y   O n e < / K e y > < / a : K e y > < a : V a l u e   i : t y p e = " D i a g r a m D i s p l a y V i e w S t a t e I D i a g r a m A c t i o n " / > < / a : K e y V a l u e O f D i a g r a m O b j e c t K e y a n y T y p e z b w N T n L X > < a : K e y V a l u e O f D i a g r a m O b j e c t K e y a n y T y p e z b w N T n L X > < a : K e y > < K e y > A c t i o n s \ R e l a t i o n s h i p   E n d   P o i n t   M u l t i p l i c i t y   M a n y < / K e y > < / a : K e y > < a : V a l u e   i : t y p e = " D i a g r a m D i s p l a y V i e w S t a t e I D i a g r a m A c t i o n " / > < / a : K e y V a l u e O f D i a g r a m O b j e c t K e y a n y T y p e z b w N T n L X > < a : K e y V a l u e O f D i a g r a m O b j e c t K e y a n y T y p e z b w N T n L X > < a : K e y > < K e y > T a g G r o u p s \ N o d e   T y p e s < / K e y > < / a : K e y > < a : V a l u e   i : t y p e = " D i a g r a m D i s p l a y V i e w S t a t e I D i a g r a m T a g G r o u p " / > < / a : K e y V a l u e O f D i a g r a m O b j e c t K e y a n y T y p e z b w N T n L X > < a : K e y V a l u e O f D i a g r a m O b j e c t K e y a n y T y p e z b w N T n L X > < a : K e y > < K e y > T a g G r o u p s \ A d d i t i o n a l   I n f o   T y p e s < / K e y > < / a : K e y > < a : V a l u e   i : t y p e = " D i a g r a m D i s p l a y V i e w S t a t e I D i a g r a m T a g G r o u p " / > < / a : K e y V a l u e O f D i a g r a m O b j e c t K e y a n y T y p e z b w N T n L X > < a : K e y V a l u e O f D i a g r a m O b j e c t K e y a n y T y p e z b w N T n L X > < a : K e y > < K e y > T a g G r o u p s \ C a l c u l a t e d   C o l u m n s < / K e y > < / a : K e y > < a : V a l u e   i : t y p e = " D i a g r a m D i s p l a y V i e w S t a t e I D i a g r a m T a g G r o u p " / > < / a : K e y V a l u e O f D i a g r a m O b j e c t K e y a n y T y p e z b w N T n L X > < a : K e y V a l u e O f D i a g r a m O b j e c t K e y a n y T y p e z b w N T n L X > < a : K e y > < K e y > T a g G r o u p s \ W a r n i n g s < / K e y > < / a : K e y > < a : V a l u e   i : t y p e = " D i a g r a m D i s p l a y V i e w S t a t e I D i a g r a m T a g G r o u p " / > < / a : K e y V a l u e O f D i a g r a m O b j e c t K e y a n y T y p e z b w N T n L X > < a : K e y V a l u e O f D i a g r a m O b j e c t K e y a n y T y p e z b w N T n L X > < a : K e y > < K e y > T a g G r o u p s \ H i g h l i g h t   R e a s o n s < / K e y > < / a : K e y > < a : V a l u e   i : t y p e = " D i a g r a m D i s p l a y V i e w S t a t e I D i a g r a m T a g G r o u p " / > < / a : K e y V a l u e O f D i a g r a m O b j e c t K e y a n y T y p e z b w N T n L X > < a : K e y V a l u e O f D i a g r a m O b j e c t K e y a n y T y p e z b w N T n L X > < a : K e y > < K e y > T a g G r o u p s \ S t a t e < / K e y > < / a : K e y > < a : V a l u e   i : t y p e = " D i a g r a m D i s p l a y V i e w S t a t e I D i a g r a m T a g G r o u p " / > < / a : K e y V a l u e O f D i a g r a m O b j e c t K e y a n y T y p e z b w N T n L X > < a : K e y V a l u e O f D i a g r a m O b j e c t K e y a n y T y p e z b w N T n L X > < a : K e y > < K e y > T a g G r o u p s \ L i n k   R o l e s < / K e y > < / a : K e y > < a : V a l u e   i : t y p e = " D i a g r a m D i s p l a y V i e w S t a t e I D i a g r a m T a g G r o u p " / > < / a : K e y V a l u e O f D i a g r a m O b j e c t K e y a n y T y p e z b w N T n L X > < a : K e y V a l u e O f D i a g r a m O b j e c t K e y a n y T y p e z b w N T n L X > < a : K e y > < K e y > T a g G r o u p s \ L i n k   T y p e s < / K e y > < / a : K e y > < a : V a l u e   i : t y p e = " D i a g r a m D i s p l a y V i e w S t a t e I D i a g r a m T a g G r o u p " / > < / a : K e y V a l u e O f D i a g r a m O b j e c t K e y a n y T y p e z b w N T n L X > < a : K e y V a l u e O f D i a g r a m O b j e c t K e y a n y T y p e z b w N T n L X > < a : K e y > < K e y > T a g G r o u p s \ L i n k   S t a t e s < / K e y > < / a : K e y > < a : V a l u e   i : t y p e = " D i a g r a m D i s p l a y V i e w S t a t e I D i a g r a m T a g G r o u p " / > < / a : K e y V a l u e O f D i a g r a m O b j e c t K e y a n y T y p e z b w N T n L X > < a : K e y V a l u e O f D i a g r a m O b j e c t K e y a n y T y p e z b w N T n L X > < a : K e y > < K e y > D i a g r a m \ T a g G r o u p s \ D e l e t i o n   I m p a c t s < / K e y > < / a : K e y > < a : V a l u e   i : t y p e = " D i a g r a m D i s p l a y V i e w S t a t e I D i a g r a m T a g G r o u p " / > < / a : K e y V a l u e O f D i a g r a m O b j e c t K e y a n y T y p e z b w N T n L X > < a : K e y V a l u e O f D i a g r a m O b j e c t K e y a n y T y p e z b w N T n L X > < a : K e y > < K e y > T a g G r o u p s \ H i e r a r c h y   I d e n t i f i e r s < / K e y > < / a : K e y > < a : V a l u e   i : t y p e = " D i a g r a m D i s p l a y V i e w S t a t e I D i a g r a m T a g G r o u p " / > < / a : K e y V a l u e O f D i a g r a m O b j e c t K e y a n y T y p e z b w N T n L X > < a : K e y V a l u e O f D i a g r a m O b j e c t K e y a n y T y p e z b w N T n L X > < a : K e y > < K e y > T a g G r o u p s \ T a b l e   I d e n t i f i e r s < / K e y > < / a : K e y > < a : V a l u e   i : t y p e = " D i a g r a m D i s p l a y V i e w S t a t e I D i a g r a m T a g G r o u p " / > < / a : K e y V a l u e O f D i a g r a m O b j e c t K e y a n y T y p e z b w N T n L X > < a : K e y V a l u e O f D i a g r a m O b j e c t K e y a n y T y p e z b w N T n L X > < a : K e y > < K e y > T a g G r o u p s \ A c t i o n   D e s c r i p t o r s < / K e y > < / a : K e y > < a : V a l u e   i : t y p e = " D i a g r a m D i s p l a y V i e w S t a t e I D i a g r a m T a g G r o u p " / > < / a : K e y V a l u e O f D i a g r a m O b j e c t K e y a n y T y p e z b w N T n L X > < a : K e y V a l u e O f D i a g r a m O b j e c t K e y a n y T y p e z b w N T n L X > < a : K e y > < K e y > T a g G r o u p s \ H i n t   T e x t s < / K e y > < / a : K e y > < a : V a l u e   i : t y p e = " D i a g r a m D i s p l a y V i e w S t a t e I D i a g r a m T a g G r o u p " / > < / a : K e y V a l u e O f D i a g r a m O b j e c t K e y a n y T y p e z b w N T n L X > < a : K e y V a l u e O f D i a g r a m O b j e c t K e y a n y T y p e z b w N T n L X > < a : K e y > < K e y > S t a t i c   T a g s \ T a b l e < / K e y > < / a : K e y > < a : V a l u e   i : t y p e = " D i a g r a m D i s p l a y T a g V i e w S t a t e " > < I s N o t F i l t e r e d O u t > t r u e < / I s N o t F i l t e r e d O u t > < / a : V a l u e > < / a : K e y V a l u e O f D i a g r a m O b j e c t K e y a n y T y p e z b w N T n L X > < a : K e y V a l u e O f D i a g r a m O b j e c t K e y a n y T y p e z b w N T n L X > < a : K e y > < K e y > S t a t i c   T a g s \ C o l u m n < / K e y > < / a : K e y > < a : V a l u e   i : t y p e = " D i a g r a m D i s p l a y T a g V i e w S t a t e " > < I s N o t F i l t e r e d O u t > t r u e < / I s N o t F i l t e r e d O u t > < / a : V a l u e > < / a : K e y V a l u e O f D i a g r a m O b j e c t K e y a n y T y p e z b w N T n L X > < a : K e y V a l u e O f D i a g r a m O b j e c t K e y a n y T y p e z b w N T n L X > < a : K e y > < K e y > S t a t i c   T a g s \ M e a s u r e < / K e y > < / a : K e y > < a : V a l u e   i : t y p e = " D i a g r a m D i s p l a y T a g V i e w S t a t e " > < I s N o t F i l t e r e d O u t > t r u e < / I s N o t F i l t e r e d O u t > < / a : V a l u e > < / a : K e y V a l u e O f D i a g r a m O b j e c t K e y a n y T y p e z b w N T n L X > < a : K e y V a l u e O f D i a g r a m O b j e c t K e y a n y T y p e z b w N T n L X > < a : K e y > < K e y > S t a t i c   T a g s \ H i e r a r c h y < / K e y > < / a : K e y > < a : V a l u e   i : t y p e = " D i a g r a m D i s p l a y T a g V i e w S t a t e " > < I s N o t F i l t e r e d O u t > t r u e < / I s N o t F i l t e r e d O u t > < / a : V a l u e > < / a : K e y V a l u e O f D i a g r a m O b j e c t K e y a n y T y p e z b w N T n L X > < a : K e y V a l u e O f D i a g r a m O b j e c t K e y a n y T y p e z b w N T n L X > < a : K e y > < K e y > S t a t i c   T a g s \ H i e r a r c h y L e v e l < / K e y > < / a : K e y > < a : V a l u e   i : t y p e = " D i a g r a m D i s p l a y T a g V i e w S t a t e " > < I s N o t F i l t e r e d O u t > t r u e < / I s N o t F i l t e r e d O u t > < / a : V a l u e > < / a : K e y V a l u e O f D i a g r a m O b j e c t K e y a n y T y p e z b w N T n L X > < a : K e y V a l u e O f D i a g r a m O b j e c t K e y a n y T y p e z b w N T n L X > < a : K e y > < K e y > S t a t i c   T a g s \ K P I < / K e y > < / a : K e y > < a : V a l u e   i : t y p e = " D i a g r a m D i s p l a y T a g V i e w S t a t e " > < I s N o t F i l t e r e d O u t > t r u e < / I s N o t F i l t e r e d O u t > < / a : V a l u e > < / a : K e y V a l u e O f D i a g r a m O b j e c t K e y a n y T y p e z b w N T n L X > < a : K e y V a l u e O f D i a g r a m O b j e c t K e y a n y T y p e z b w N T n L X > < a : K e y > < K e y > S t a t i c   T a g s \ A d d i t i o n a l   I n f o   f o r   S o u r c e   C o l u m n < / K e y > < / a : K e y > < a : V a l u e   i : t y p e = " D i a g r a m D i s p l a y T a g V i e w S t a t e " > < I s N o t F i l t e r e d O u t > t r u e < / I s N o t F i l t e r e d O u t > < / a : V a l u e > < / a : K e y V a l u e O f D i a g r a m O b j e c t K e y a n y T y p e z b w N T n L X > < a : K e y V a l u e O f D i a g r a m O b j e c t K e y a n y T y p e z b w N T n L X > < a : K e y > < K e y > S t a t i c   T a g s \ C a l c u l a t e d   C o l u m n < / K e y > < / a : K e y > < a : V a l u e   i : t y p e = " D i a g r a m D i s p l a y T a g V i e w S t a t e " > < I s N o t F i l t e r e d O u t > t r u e < / I s N o t F i l t e r e d O u t > < / a : V a l u e > < / a : K e y V a l u e O f D i a g r a m O b j e c t K e y a n y T y p e z b w N T n L X > < a : K e y V a l u e O f D i a g r a m O b j e c t K e y a n y T y p e z b w N T n L X > < a : K e y > < K e y > S t a t i c   T a g s \ E r r o r < / K e y > < / a : K e y > < a : V a l u e   i : t y p e = " D i a g r a m D i s p l a y T a g V i e w S t a t e " > < I s N o t F i l t e r e d O u t > t r u e < / I s N o t F i l t e r e d O u t > < / a : V a l u e > < / a : K e y V a l u e O f D i a g r a m O b j e c t K e y a n y T y p e z b w N T n L X > < a : K e y V a l u e O f D i a g r a m O b j e c t K e y a n y T y p e z b w N T n L X > < a : K e y > < K e y > S t a t i c   T a g s \ N o t C a l c u l a t e d < / K e y > < / a : K e y > < a : V a l u e   i : t y p e = " D i a g r a m D i s p l a y T a g V i e w S t a t e " > < I s N o t F i l t e r e d O u t > t r u e < / I s N o t F i l t e r e d O u t > < / a : V a l u e > < / a : K e y V a l u e O f D i a g r a m O b j e c t K e y a n y T y p e z b w N T n L X > < a : K e y V a l u e O f D i a g r a m O b j e c t K e y a n y T y p e z b w N T n L X > < a : K e y > < K e y > S t a t i c   T a g s \ I s   I m p l i c i t   M e a s u r e < / K e y > < / a : K e y > < a : V a l u e   i : t y p e = " D i a g r a m D i s p l a y T a g V i e w S t a t e " > < I s N o t F i l t e r e d O u t > t r u e < / I s N o t F i l t e r e d O u t > < / a : V a l u e > < / a : K e y V a l u e O f D i a g r a m O b j e c t K e y a n y T y p e z b w N T n L X > < a : K e y V a l u e O f D i a g r a m O b j e c t K e y a n y T y p e z b w N T n L X > < a : K e y > < K e y > S t a t i c   T a g s \ R e l a t e d < / K e y > < / a : K e y > < a : V a l u e   i : t y p e = " D i a g r a m D i s p l a y T a g V i e w S t a t e " > < I s N o t F i l t e r e d O u t > t r u e < / I s N o t F i l t e r e d O u t > < / a : V a l u e > < / a : K e y V a l u e O f D i a g r a m O b j e c t K e y a n y T y p e z b w N T n L X > < a : K e y V a l u e O f D i a g r a m O b j e c t K e y a n y T y p e z b w N T n L X > < a : K e y > < K e y > S t a t i c   T a g s \ D e l e t i n g < / K e y > < / a : K e y > < a : V a l u e   i : t y p e = " D i a g r a m D i s p l a y T a g V i e w S t a t e " > < I s N o t F i l t e r e d O u t > t r u e < / I s N o t F i l t e r e d O u t > < / a : V a l u e > < / a : K e y V a l u e O f D i a g r a m O b j e c t K e y a n y T y p e z b w N T n L X > < a : K e y V a l u e O f D i a g r a m O b j e c t K e y a n y T y p e z b w N T n L X > < a : K e y > < K e y > S t a t i c   T a g s \ C r e a t i n g   V a l i d   R e l a t i o n s h i p < / K e y > < / a : K e y > < a : V a l u e   i : t y p e = " D i a g r a m D i s p l a y T a g V i e w S t a t e " > < I s N o t F i l t e r e d O u t > t r u e < / I s N o t F i l t e r e d O u t > < / a : V a l u e > < / a : K e y V a l u e O f D i a g r a m O b j e c t K e y a n y T y p e z b w N T n L X > < a : K e y V a l u e O f D i a g r a m O b j e c t K e y a n y T y p e z b w N T n L X > < a : K e y > < K e y > S t a t i c   T a g s \ H i d d e n < / K e y > < / a : K e y > < a : V a l u e   i : t y p e = " D i a g r a m D i s p l a y T a g V i e w S t a t e " > < I s N o t F i l t e r e d O u t > t r u e < / I s N o t F i l t e r e d O u t > < / a : V a l u e > < / a : K e y V a l u e O f D i a g r a m O b j e c t K e y a n y T y p e z b w N T n L X > < a : K e y V a l u e O f D i a g r a m O b j e c t K e y a n y T y p e z b w N T n L X > < a : K e y > < K e y > S t a t i c   T a g s \ L i n k e d   T a b l e   C o l u m n < / K e y > < / a : K e y > < a : V a l u e   i : t y p e = " D i a g r a m D i s p l a y T a g V i e w S t a t e " > < I s N o t F i l t e r e d O u t > t r u e < / I s N o t F i l t e r e d O u t > < / a : V a l u e > < / a : K e y V a l u e O f D i a g r a m O b j e c t K e y a n y T y p e z b w N T n L X > < a : K e y V a l u e O f D i a g r a m O b j e c t K e y a n y T y p e z b w N T n L X > < a : K e y > < K e y > S t a t i c   T a g s \ I s   r e a d o n l y < / K e y > < / a : K e y > < a : V a l u e   i : t y p e = " D i a g r a m D i s p l a y T a g V i e w S t a t e " > < I s N o t F i l t e r e d O u t > t r u e < / I s N o t F i l t e r e d O u t > < / a : V a l u e > < / a : K e y V a l u e O f D i a g r a m O b j e c t K e y a n y T y p e z b w N T n L X > < a : K e y V a l u e O f D i a g r a m O b j e c t K e y a n y T y p e z b w N T n L X > < a : K e y > < K e y > S t a t i c   T a g s \ F K < / K e y > < / a : K e y > < a : V a l u e   i : t y p e = " D i a g r a m D i s p l a y T a g V i e w S t a t e " > < I s N o t F i l t e r e d O u t > t r u e < / I s N o t F i l t e r e d O u t > < / a : V a l u e > < / a : K e y V a l u e O f D i a g r a m O b j e c t K e y a n y T y p e z b w N T n L X > < a : K e y V a l u e O f D i a g r a m O b j e c t K e y a n y T y p e z b w N T n L X > < a : K e y > < K e y > S t a t i c   T a g s \ P K < / K e y > < / a : K e y > < a : V a l u e   i : t y p e = " D i a g r a m D i s p l a y T a g V i e w S t a t e " > < I s N o t F i l t e r e d O u t > t r u e < / I s N o t F i l t e r e d O u t > < / a : V a l u e > < / a : K e y V a l u e O f D i a g r a m O b j e c t K e y a n y T y p e z b w N T n L X > < a : K e y V a l u e O f D i a g r a m O b j e c t K e y a n y T y p e z b w N T n L X > < a : K e y > < K e y > S t a t i c   T a g s \ R e l a t i o n s h i p < / K e y > < / a : K e y > < a : V a l u e   i : t y p e = " D i a g r a m D i s p l a y T a g V i e w S t a t e " > < I s N o t F i l t e r e d O u t > t r u e < / I s N o t F i l t e r e d O u t > < / a : V a l u e > < / a : K e y V a l u e O f D i a g r a m O b j e c t K e y a n y T y p e z b w N T n L X > < a : K e y V a l u e O f D i a g r a m O b j e c t K e y a n y T y p e z b w N T n L X > < a : K e y > < K e y > S t a t i c   T a g s \ A c t i v e < / K e y > < / a : K e y > < a : V a l u e   i : t y p e = " D i a g r a m D i s p l a y T a g V i e w S t a t e " > < I s N o t F i l t e r e d O u t > t r u e < / I s N o t F i l t e r e d O u t > < / a : V a l u e > < / a : K e y V a l u e O f D i a g r a m O b j e c t K e y a n y T y p e z b w N T n L X > < a : K e y V a l u e O f D i a g r a m O b j e c t K e y a n y T y p e z b w N T n L X > < a : K e y > < K e y > S t a t i c   T a g s \ I n a c t i v e < / K e y > < / a : K e y > < a : V a l u e   i : t y p e = " D i a g r a m D i s p l a y T a g V i e w S t a t e " > < I s N o t F i l t e r e d O u t > t r u e < / I s N o t F i l t e r e d O u t > < / a : V a l u e > < / a : K e y V a l u e O f D i a g r a m O b j e c t K e y a n y T y p e z b w N T n L X > < a : K e y V a l u e O f D i a g r a m O b j e c t K e y a n y T y p e z b w N T n L X > < a : K e y > < K e y > S t a t i c   T a g s \ P r e v i e w   A c t i v e < / K e y > < / a : K e y > < a : V a l u e   i : t y p e = " D i a g r a m D i s p l a y T a g V i e w S t a t e " > < I s N o t F i l t e r e d O u t > t r u e < / I s N o t F i l t e r e d O u t > < / a : V a l u e > < / a : K e y V a l u e O f D i a g r a m O b j e c t K e y a n y T y p e z b w N T n L X > < a : K e y V a l u e O f D i a g r a m O b j e c t K e y a n y T y p e z b w N T n L X > < a : K e y > < K e y > S t a t i c   T a g s \ P r e v i e w   I n a c t i v e < / K e y > < / a : K e y > < a : V a l u e   i : t y p e = " D i a g r a m D i s p l a y T a g V i e w S t a t e " > < I s N o t F i l t e r e d O u t > t r u e < / I s N o t F i l t e r e d O u t > < / a : V a l u e > < / a : K e y V a l u e O f D i a g r a m O b j e c t K e y a n y T y p e z b w N T n L X > < a : K e y V a l u e O f D i a g r a m O b j e c t K e y a n y T y p e z b w N T n L X > < a : K e y > < K e y > S t a t i c   T a g s \ C r o s s F i l t e r D i r e c t i o n < / K e y > < / a : K e y > < a : V a l u e   i : t y p e = " D i a g r a m D i s p l a y T a g V i e w S t a t e " > < I s N o t F i l t e r e d O u t > t r u e < / I s N o t F i l t e r e d O u t > < / a : V a l u e > < / a : K e y V a l u e O f D i a g r a m O b j e c t K e y a n y T y p e z b w N T n L X > < a : K e y V a l u e O f D i a g r a m O b j e c t K e y a n y T y p e z b w N T n L X > < a : K e y > < K e y > S t a t i c   T a g s \ C r o s s F i l t e r D i r e c t i o n S i n g l e < / K e y > < / a : K e y > < a : V a l u e   i : t y p e = " D i a g r a m D i s p l a y T a g V i e w S t a t e " > < I s N o t F i l t e r e d O u t > t r u e < / I s N o t F i l t e r e d O u t > < / a : V a l u e > < / a : K e y V a l u e O f D i a g r a m O b j e c t K e y a n y T y p e z b w N T n L X > < a : K e y V a l u e O f D i a g r a m O b j e c t K e y a n y T y p e z b w N T n L X > < a : K e y > < K e y > S t a t i c   T a g s \ C r o s s F i l t e r D i r e c t i o n B o t h < / K e y > < / a : K e y > < a : V a l u e   i : t y p e = " D i a g r a m D i s p l a y T a g V i e w S t a t e " > < I s N o t F i l t e r e d O u t > t r u e < / I s N o t F i l t e r e d O u t > < / a : V a l u e > < / a : K e y V a l u e O f D i a g r a m O b j e c t K e y a n y T y p e z b w N T n L X > < a : K e y V a l u e O f D i a g r a m O b j e c t K e y a n y T y p e z b w N T n L X > < a : K e y > < K e y > S t a t i c   T a g s \ E n d P o i n t M u l t i p l i c i t y O n e < / K e y > < / a : K e y > < a : V a l u e   i : t y p e = " D i a g r a m D i s p l a y T a g V i e w S t a t e " > < I s N o t F i l t e r e d O u t > t r u e < / I s N o t F i l t e r e d O u t > < / a : V a l u e > < / a : K e y V a l u e O f D i a g r a m O b j e c t K e y a n y T y p e z b w N T n L X > < a : K e y V a l u e O f D i a g r a m O b j e c t K e y a n y T y p e z b w N T n L X > < a : K e y > < K e y > S t a t i c   T a g s \ E n d P o i n t M u l t i p l i c i t y M a n y < / K e y > < / a : K e y > < a : V a l u e   i : t y p e = " D i a g r a m D i s p l a y T a g V i e w S t a t e " > < I s N o t F i l t e r e d O u t > t r u e < / I s N o t F i l t e r e d O u t > < / a : V a l u e > < / a : K e y V a l u e O f D i a g r a m O b j e c t K e y a n y T y p e z b w N T n L X > < a : K e y V a l u e O f D i a g r a m O b j e c t K e y a n y T y p e z b w N T n L X > < a : K e y > < K e y > D i a g r a m \ T a g G r o u p s \ H i g h l i g h t   R e a s o n s \ T a g s \ H a r d   D e l e t i o n   I m p a c t < / K e y > < / a : K e y > < a : V a l u e   i : t y p e = " D i a g r a m D i s p l a y T a g V i e w S t a t e " > < I s N o t F i l t e r e d O u t > t r u e < / I s N o t F i l t e r e d O u t > < / a : V a l u e > < / a : K e y V a l u e O f D i a g r a m O b j e c t K e y a n y T y p e z b w N T n L X > < a : K e y V a l u e O f D i a g r a m O b j e c t K e y a n y T y p e z b w N T n L X > < a : K e y > < K e y > D i a g r a m \ T a g G r o u p s \ H i g h l i g h t   R e a s o n s \ T a g s \ M i n i m u m   D e l e t i o n   I m p a c t < / K e y > < / a : K e y > < a : V a l u e   i : t y p e = " D i a g r a m D i s p l a y T a g V i e w S t a t e " > < I s N o t F i l t e r e d O u t > t r u e < / I s N o t F i l t e r e d O u t > < / a : V a l u e > < / a : K e y V a l u e O f D i a g r a m O b j e c t K e y a n y T y p e z b w N T n L X > < a : K e y V a l u e O f D i a g r a m O b j e c t K e y a n y T y p e z b w N T n L X > < a : K e y > < K e y > S t a t i c   T a g s \ C a n   b e   p a r t   o f   r e l a t i o n s h i p < / K e y > < / a : K e y > < a : V a l u e   i : t y p e = " D i a g r a m D i s p l a y T a g V i e w S t a t e " > < I s N o t F i l t e r e d O u t > t r u e < / I s N o t F i l t e r e d O u t > < / a : V a l u e > < / a : K e y V a l u e O f D i a g r a m O b j e c t K e y a n y T y p e z b w N T n L X > < a : K e y V a l u e O f D i a g r a m O b j e c t K e y a n y T y p e z b w N T n L X > < a : K e y > < K e y > S t a t i c   T a g s \ H i n t   T e x t < / K e y > < / a : K e y > < a : V a l u e   i : t y p e = " D i a g r a m D i s p l a y T a g V i e w S t a t e " > < I s N o t F i l t e r e d O u t > t r u e < / I s N o t F i l t e r e d O u t > < / a : V a l u e > < / a : K e y V a l u e O f D i a g r a m O b j e c t K e y a n y T y p e z b w N T n L X > < a : K e y V a l u e O f D i a g r a m O b j e c t K e y a n y T y p e z b w N T n L X > < a : K e y > < K e y > D y n a m i c   T a g s \ T a b l e s \ & l t ; T a b l e s \ T a b l e 3 & g t ; < / K e y > < / a : K e y > < a : V a l u e   i : t y p e = " D i a g r a m D i s p l a y T a g V i e w S t a t e " > < I s N o t F i l t e r e d O u t > t r u e < / I s N o t F i l t e r e d O u t > < / a : V a l u e > < / a : K e y V a l u e O f D i a g r a m O b j e c t K e y a n y T y p e z b w N T n L X > < a : K e y V a l u e O f D i a g r a m O b j e c t K e y a n y T y p e z b w N T n L X > < a : K e y > < K e y > D y n a m i c   T a g s \ T a b l e s \ & l t ; T a b l e s \ T a b l e 1 & g t ; < / K e y > < / a : K e y > < a : V a l u e   i : t y p e = " D i a g r a m D i s p l a y T a g V i e w S t a t e " > < I s N o t F i l t e r e d O u t > t r u e < / I s N o t F i l t e r e d O u t > < / a : V a l u e > < / a : K e y V a l u e O f D i a g r a m O b j e c t K e y a n y T y p e z b w N T n L X > < a : K e y V a l u e O f D i a g r a m O b j e c t K e y a n y T y p e z b w N T n L X > < a : K e y > < K e y > D y n a m i c   T a g s \ T a b l e s \ & l t ; T a b l e s \ T a b l e 1 3 & g t ; < / K e y > < / a : K e y > < a : V a l u e   i : t y p e = " D i a g r a m D i s p l a y T a g V i e w S t a t e " > < I s N o t F i l t e r e d O u t > t r u e < / I s N o t F i l t e r e d O u t > < / a : V a l u e > < / a : K e y V a l u e O f D i a g r a m O b j e c t K e y a n y T y p e z b w N T n L X > < a : K e y V a l u e O f D i a g r a m O b j e c t K e y a n y T y p e z b w N T n L X > < a : K e y > < K e y > T a b l e s \ T a b l e 3 < / K e y > < / a : K e y > < a : V a l u e   i : t y p e = " D i a g r a m D i s p l a y N o d e V i e w S t a t e " > < H e i g h t > 1 7 4 < / H e i g h t > < I s E x p a n d e d > t r u e < / I s E x p a n d e d > < L a y e d O u t > t r u e < / L a y e d O u t > < L e f t > 3 2 7 . 9 0 3 8 1 0 5 6 7 6 6 5 8 < / L e f t > < T a b I n d e x > 1 < / T a b I n d e x > < T o p > 2 5 9 . 3 3 1 6 6 2 2 2 1 1 7 5 6 3 < / T o p > < W i d t h > 5 1 3 < / W i d t h > < / a : V a l u e > < / a : K e y V a l u e O f D i a g r a m O b j e c t K e y a n y T y p e z b w N T n L X > < a : K e y V a l u e O f D i a g r a m O b j e c t K e y a n y T y p e z b w N T n L X > < a : K e y > < K e y > T a b l e s \ T a b l e 3 \ C o l u m n s \ A E S   S c e n a r i o < / K e y > < / a : K e y > < a : V a l u e   i : t y p e = " D i a g r a m D i s p l a y N o d e V i e w S t a t e " > < H e i g h t > 1 5 0 < / H e i g h t > < I s E x p a n d e d > t r u e < / I s E x p a n d e d > < W i d t h > 2 0 0 < / W i d t h > < / a : V a l u e > < / a : K e y V a l u e O f D i a g r a m O b j e c t K e y a n y T y p e z b w N T n L X > < a : K e y V a l u e O f D i a g r a m O b j e c t K e y a n y T y p e z b w N T n L X > < a : K e y > < K e y > T a b l e s \ T a b l e 3 \ C o l u m n s \ E C S P 2   S c e n a r i o < / K e y > < / a : K e y > < a : V a l u e   i : t y p e = " D i a g r a m D i s p l a y N o d e V i e w S t a t e " > < H e i g h t > 1 5 0 < / H e i g h t > < I s E x p a n d e d > t r u e < / I s E x p a n d e d > < W i d t h > 2 0 0 < / W i d t h > < / a : V a l u e > < / a : K e y V a l u e O f D i a g r a m O b j e c t K e y a n y T y p e z b w N T n L X > < a : K e y V a l u e O f D i a g r a m O b j e c t K e y a n y T y p e z b w N T n L X > < a : K e y > < K e y > T a b l e s \ T a b l e 3 \ C o l u m n s \ C o n t i n u i t y   Q u a l i f i e r < / K e y > < / a : K e y > < a : V a l u e   i : t y p e = " D i a g r a m D i s p l a y N o d e V i e w S t a t e " > < H e i g h t > 1 5 0 < / H e i g h t > < I s E x p a n d e d > t r u e < / I s E x p a n d e d > < W i d t h > 2 0 0 < / W i d t h > < / a : V a l u e > < / a : K e y V a l u e O f D i a g r a m O b j e c t K e y a n y T y p e z b w N T n L X > < a : K e y V a l u e O f D i a g r a m O b j e c t K e y a n y T y p e z b w N T n L X > < a : K e y > < K e y > T a b l e s \ T a b l e 3 \ C o l u m n s \ P r e c o n d i t i o n < / K e y > < / a : K e y > < a : V a l u e   i : t y p e = " D i a g r a m D i s p l a y N o d e V i e w S t a t e " > < H e i g h t > 1 5 0 < / H e i g h t > < I s E x p a n d e d > t r u e < / I s E x p a n d e d > < W i d t h > 2 0 0 < / W i d t h > < / a : V a l u e > < / a : K e y V a l u e O f D i a g r a m O b j e c t K e y a n y T y p e z b w N T n L X > < a : K e y V a l u e O f D i a g r a m O b j e c t K e y a n y T y p e z b w N T n L X > < a : K e y > < K e y > T a b l e s \ T a b l e 3 \ C o l u m n s \ T r a n s i t i o n   c o n f l i c t   R e s o l u t i o n < / K e y > < / a : K e y > < a : V a l u e   i : t y p e = " D i a g r a m D i s p l a y N o d e V i e w S t a t e " > < H e i g h t > 1 5 0 < / H e i g h t > < I s E x p a n d e d > t r u e < / I s E x p a n d e d > < W i d t h > 2 0 0 < / W i d t h > < / a : V a l u e > < / a : K e y V a l u e O f D i a g r a m O b j e c t K e y a n y T y p e z b w N T n L X > < a : K e y V a l u e O f D i a g r a m O b j e c t K e y a n y T y p e z b w N T n L X > < a : K e y > < K e y > T a b l e s \ T a b l e 3 \ C o l u m n s \ C o l u m n 3 < / K e y > < / a : K e y > < a : V a l u e   i : t y p e = " D i a g r a m D i s p l a y N o d e V i e w S t a t e " > < H e i g h t > 1 5 0 < / H e i g h t > < I s E x p a n d e d > t r u e < / I s E x p a n d e d > < W i d t h > 2 0 0 < / W i d t h > < / a : V a l u e > < / a : K e y V a l u e O f D i a g r a m O b j e c t K e y a n y T y p e z b w N T n L X > < a : K e y V a l u e O f D i a g r a m O b j e c t K e y a n y T y p e z b w N T n L X > < a : K e y > < K e y > T a b l e s \ T a b l e 3 \ C o l u m n s \ C o l u m n 4 < / K e y > < / a : K e y > < a : V a l u e   i : t y p e = " D i a g r a m D i s p l a y N o d e V i e w S t a t e " > < H e i g h t > 1 5 0 < / H e i g h t > < I s E x p a n d e d > t r u e < / I s E x p a n d e d > < W i d t h > 2 0 0 < / W i d t h > < / a : V a l u e > < / a : K e y V a l u e O f D i a g r a m O b j e c t K e y a n y T y p e z b w N T n L X > < a : K e y V a l u e O f D i a g r a m O b j e c t K e y a n y T y p e z b w N T n L X > < a : K e y > < K e y > T a b l e s \ T a b l e 1 < / K e y > < / a : K e y > < a : V a l u e   i : t y p e = " D i a g r a m D i s p l a y N o d e V i e w S t a t e " > < H e i g h t > 1 5 0 < / H e i g h t > < I s E x p a n d e d > t r u e < / I s E x p a n d e d > < L a y e d O u t > t r u e < / L a y e d O u t > < L e f t > 6 5 9 . 8 0 7 6 2 1 1 3 5 3 3 1 6 < / L e f t > < T a b I n d e x > 2 < / T a b I n d e x > < T o p > 5 0 6 . 0 9 3 7 4 4 1 1 2 2 8 5 3 2 < / T o p > < W i d t h > 2 0 0 < / W i d t h > < / a : V a l u e > < / a : K e y V a l u e O f D i a g r a m O b j e c t K e y a n y T y p e z b w N T n L X > < a : K e y V a l u e O f D i a g r a m O b j e c t K e y a n y T y p e z b w N T n L X > < a : K e y > < K e y > T a b l e s \ T a b l e 1 \ C o l u m n s \ L 0 < / K e y > < / a : K e y > < a : V a l u e   i : t y p e = " D i a g r a m D i s p l a y N o d e V i e w S t a t e " > < H e i g h t > 1 5 0 < / H e i g h t > < I s E x p a n d e d > t r u e < / I s E x p a n d e d > < W i d t h > 2 0 0 < / W i d t h > < / a : V a l u e > < / a : K e y V a l u e O f D i a g r a m O b j e c t K e y a n y T y p e z b w N T n L X > < a : K e y V a l u e O f D i a g r a m O b j e c t K e y a n y T y p e z b w N T n L X > < a : K e y > < K e y > T a b l e s \ T a b l e 1 \ C o l u m n s \ L 1   -   I D < / K e y > < / a : K e y > < a : V a l u e   i : t y p e = " D i a g r a m D i s p l a y N o d e V i e w S t a t e " > < H e i g h t > 1 5 0 < / H e i g h t > < I s E x p a n d e d > t r u e < / I s E x p a n d e d > < W i d t h > 2 0 0 < / W i d t h > < / a : V a l u e > < / a : K e y V a l u e O f D i a g r a m O b j e c t K e y a n y T y p e z b w N T n L X > < a : K e y V a l u e O f D i a g r a m O b j e c t K e y a n y T y p e z b w N T n L X > < a : K e y > < K e y > T a b l e s \ T a b l e 1 \ C o l u m n s \ L 1   -   D e s c r < / K e y > < / a : K e y > < a : V a l u e   i : t y p e = " D i a g r a m D i s p l a y N o d e V i e w S t a t e " > < H e i g h t > 1 5 0 < / H e i g h t > < I s E x p a n d e d > t r u e < / I s E x p a n d e d > < W i d t h > 2 0 0 < / W i d t h > < / a : V a l u e > < / a : K e y V a l u e O f D i a g r a m O b j e c t K e y a n y T y p e z b w N T n L X > < a : K e y V a l u e O f D i a g r a m O b j e c t K e y a n y T y p e z b w N T n L X > < a : K e y > < K e y > T a b l e s \ T a b l e 1 \ C o l u m n s \ L 1   -   C o d e < / K e y > < / a : K e y > < a : V a l u e   i : t y p e = " D i a g r a m D i s p l a y N o d e V i e w S t a t e " > < H e i g h t > 1 5 0 < / H e i g h t > < I s E x p a n d e d > t r u e < / I s E x p a n d e d > < W i d t h > 2 0 0 < / W i d t h > < / a : V a l u e > < / a : K e y V a l u e O f D i a g r a m O b j e c t K e y a n y T y p e z b w N T n L X > < a : K e y V a l u e O f D i a g r a m O b j e c t K e y a n y T y p e z b w N T n L X > < a : K e y > < K e y > T a b l e s \ T a b l e 1 \ C o l u m n s \ L 2   -   I D < / K e y > < / a : K e y > < a : V a l u e   i : t y p e = " D i a g r a m D i s p l a y N o d e V i e w S t a t e " > < H e i g h t > 1 5 0 < / H e i g h t > < I s E x p a n d e d > t r u e < / I s E x p a n d e d > < W i d t h > 2 0 0 < / W i d t h > < / a : V a l u e > < / a : K e y V a l u e O f D i a g r a m O b j e c t K e y a n y T y p e z b w N T n L X > < a : K e y V a l u e O f D i a g r a m O b j e c t K e y a n y T y p e z b w N T n L X > < a : K e y > < K e y > T a b l e s \ T a b l e 1 \ C o l u m n s \ L 2   -   D e s c r < / K e y > < / a : K e y > < a : V a l u e   i : t y p e = " D i a g r a m D i s p l a y N o d e V i e w S t a t e " > < H e i g h t > 1 5 0 < / H e i g h t > < I s E x p a n d e d > t r u e < / I s E x p a n d e d > < W i d t h > 2 0 0 < / W i d t h > < / a : V a l u e > < / a : K e y V a l u e O f D i a g r a m O b j e c t K e y a n y T y p e z b w N T n L X > < a : K e y V a l u e O f D i a g r a m O b j e c t K e y a n y T y p e z b w N T n L X > < a : K e y > < K e y > T a b l e s \ T a b l e 1 \ C o l u m n s \ L 2   -   C o d e < / K e y > < / a : K e y > < a : V a l u e   i : t y p e = " D i a g r a m D i s p l a y N o d e V i e w S t a t e " > < H e i g h t > 1 5 0 < / H e i g h t > < I s E x p a n d e d > t r u e < / I s E x p a n d e d > < W i d t h > 2 0 0 < / W i d t h > < / a : V a l u e > < / a : K e y V a l u e O f D i a g r a m O b j e c t K e y a n y T y p e z b w N T n L X > < a : K e y V a l u e O f D i a g r a m O b j e c t K e y a n y T y p e z b w N T n L X > < a : K e y > < K e y > T a b l e s \ T a b l e 1 \ C o l u m n s \ L 3   -   I D < / K e y > < / a : K e y > < a : V a l u e   i : t y p e = " D i a g r a m D i s p l a y N o d e V i e w S t a t e " > < H e i g h t > 1 5 0 < / H e i g h t > < I s E x p a n d e d > t r u e < / I s E x p a n d e d > < W i d t h > 2 0 0 < / W i d t h > < / a : V a l u e > < / a : K e y V a l u e O f D i a g r a m O b j e c t K e y a n y T y p e z b w N T n L X > < a : K e y V a l u e O f D i a g r a m O b j e c t K e y a n y T y p e z b w N T n L X > < a : K e y > < K e y > T a b l e s \ T a b l e 1 \ C o l u m n s \ L 3   -   D e s c r < / K e y > < / a : K e y > < a : V a l u e   i : t y p e = " D i a g r a m D i s p l a y N o d e V i e w S t a t e " > < H e i g h t > 1 5 0 < / H e i g h t > < I s E x p a n d e d > t r u e < / I s E x p a n d e d > < W i d t h > 2 0 0 < / W i d t h > < / a : V a l u e > < / a : K e y V a l u e O f D i a g r a m O b j e c t K e y a n y T y p e z b w N T n L X > < a : K e y V a l u e O f D i a g r a m O b j e c t K e y a n y T y p e z b w N T n L X > < a : K e y > < K e y > T a b l e s \ T a b l e 1 \ C o l u m n s \ L 3   -   C o d e < / K e y > < / a : K e y > < a : V a l u e   i : t y p e = " D i a g r a m D i s p l a y N o d e V i e w S t a t e " > < H e i g h t > 1 5 0 < / H e i g h t > < I s E x p a n d e d > t r u e < / I s E x p a n d e d > < W i d t h > 2 0 0 < / W i d t h > < / a : V a l u e > < / a : K e y V a l u e O f D i a g r a m O b j e c t K e y a n y T y p e z b w N T n L X > < a : K e y V a l u e O f D i a g r a m O b j e c t K e y a n y T y p e z b w N T n L X > < a : K e y > < K e y > T a b l e s \ T a b l e 1 \ C o l u m n s \ F u l l   R e f < / K e y > < / a : K e y > < a : V a l u e   i : t y p e = " D i a g r a m D i s p l a y N o d e V i e w S t a t e " > < H e i g h t > 1 5 0 < / H e i g h t > < I s E x p a n d e d > t r u e < / I s E x p a n d e d > < W i d t h > 2 0 0 < / W i d t h > < / a : V a l u e > < / a : K e y V a l u e O f D i a g r a m O b j e c t K e y a n y T y p e z b w N T n L X > < a : K e y V a l u e O f D i a g r a m O b j e c t K e y a n y T y p e z b w N T n L X > < a : K e y > < K e y > T a b l e s \ T a b l e 1 3 < / K e y > < / a : K e y > < a : V a l u e   i : t y p e = " D i a g r a m D i s p l a y N o d e V i e w S t a t e " > < H e i g h t > 1 5 0 < / H e i g h t > < I s E x p a n d e d > t r u e < / I s E x p a n d e d > < L a y e d O u t > t r u e < / L a y e d O u t > < W i d t h > 2 0 0 < / W i d t h > < / a : V a l u e > < / a : K e y V a l u e O f D i a g r a m O b j e c t K e y a n y T y p e z b w N T n L X > < a : K e y V a l u e O f D i a g r a m O b j e c t K e y a n y T y p e z b w N T n L X > < a : K e y > < K e y > T a b l e s \ T a b l e 1 3 \ C o l u m n s \ L 0 < / K e y > < / a : K e y > < a : V a l u e   i : t y p e = " D i a g r a m D i s p l a y N o d e V i e w S t a t e " > < H e i g h t > 1 5 0 < / H e i g h t > < I s E x p a n d e d > t r u e < / I s E x p a n d e d > < W i d t h > 2 0 0 < / W i d t h > < / a : V a l u e > < / a : K e y V a l u e O f D i a g r a m O b j e c t K e y a n y T y p e z b w N T n L X > < a : K e y V a l u e O f D i a g r a m O b j e c t K e y a n y T y p e z b w N T n L X > < a : K e y > < K e y > T a b l e s \ T a b l e 1 3 \ C o l u m n s \ L 1   -   I D < / K e y > < / a : K e y > < a : V a l u e   i : t y p e = " D i a g r a m D i s p l a y N o d e V i e w S t a t e " > < H e i g h t > 1 5 0 < / H e i g h t > < I s E x p a n d e d > t r u e < / I s E x p a n d e d > < W i d t h > 2 0 0 < / W i d t h > < / a : V a l u e > < / a : K e y V a l u e O f D i a g r a m O b j e c t K e y a n y T y p e z b w N T n L X > < a : K e y V a l u e O f D i a g r a m O b j e c t K e y a n y T y p e z b w N T n L X > < a : K e y > < K e y > T a b l e s \ T a b l e 1 3 \ C o l u m n s \ L 1   -   D e s c r < / K e y > < / a : K e y > < a : V a l u e   i : t y p e = " D i a g r a m D i s p l a y N o d e V i e w S t a t e " > < H e i g h t > 1 5 0 < / H e i g h t > < I s E x p a n d e d > t r u e < / I s E x p a n d e d > < W i d t h > 2 0 0 < / W i d t h > < / a : V a l u e > < / a : K e y V a l u e O f D i a g r a m O b j e c t K e y a n y T y p e z b w N T n L X > < a : K e y V a l u e O f D i a g r a m O b j e c t K e y a n y T y p e z b w N T n L X > < a : K e y > < K e y > T a b l e s \ T a b l e 1 3 \ C o l u m n s \ L 1   -   C o d e < / K e y > < / a : K e y > < a : V a l u e   i : t y p e = " D i a g r a m D i s p l a y N o d e V i e w S t a t e " > < H e i g h t > 1 5 0 < / H e i g h t > < I s E x p a n d e d > t r u e < / I s E x p a n d e d > < W i d t h > 2 0 0 < / W i d t h > < / a : V a l u e > < / a : K e y V a l u e O f D i a g r a m O b j e c t K e y a n y T y p e z b w N T n L X > < a : K e y V a l u e O f D i a g r a m O b j e c t K e y a n y T y p e z b w N T n L X > < a : K e y > < K e y > T a b l e s \ T a b l e 1 3 \ C o l u m n s \ L 2   -   I D < / K e y > < / a : K e y > < a : V a l u e   i : t y p e = " D i a g r a m D i s p l a y N o d e V i e w S t a t e " > < H e i g h t > 1 5 0 < / H e i g h t > < I s E x p a n d e d > t r u e < / I s E x p a n d e d > < W i d t h > 2 0 0 < / W i d t h > < / a : V a l u e > < / a : K e y V a l u e O f D i a g r a m O b j e c t K e y a n y T y p e z b w N T n L X > < a : K e y V a l u e O f D i a g r a m O b j e c t K e y a n y T y p e z b w N T n L X > < a : K e y > < K e y > T a b l e s \ T a b l e 1 3 \ C o l u m n s \ L 2   -   D e s c r < / K e y > < / a : K e y > < a : V a l u e   i : t y p e = " D i a g r a m D i s p l a y N o d e V i e w S t a t e " > < H e i g h t > 1 5 0 < / H e i g h t > < I s E x p a n d e d > t r u e < / I s E x p a n d e d > < W i d t h > 2 0 0 < / W i d t h > < / a : V a l u e > < / a : K e y V a l u e O f D i a g r a m O b j e c t K e y a n y T y p e z b w N T n L X > < a : K e y V a l u e O f D i a g r a m O b j e c t K e y a n y T y p e z b w N T n L X > < a : K e y > < K e y > T a b l e s \ T a b l e 1 3 \ C o l u m n s \ L 2   -   C o d e < / K e y > < / a : K e y > < a : V a l u e   i : t y p e = " D i a g r a m D i s p l a y N o d e V i e w S t a t e " > < H e i g h t > 1 5 0 < / H e i g h t > < I s E x p a n d e d > t r u e < / I s E x p a n d e d > < W i d t h > 2 0 0 < / W i d t h > < / a : V a l u e > < / a : K e y V a l u e O f D i a g r a m O b j e c t K e y a n y T y p e z b w N T n L X > < a : K e y V a l u e O f D i a g r a m O b j e c t K e y a n y T y p e z b w N T n L X > < a : K e y > < K e y > T a b l e s \ T a b l e 1 3 \ C o l u m n s \ L 3   -   I D < / K e y > < / a : K e y > < a : V a l u e   i : t y p e = " D i a g r a m D i s p l a y N o d e V i e w S t a t e " > < H e i g h t > 1 5 0 < / H e i g h t > < I s E x p a n d e d > t r u e < / I s E x p a n d e d > < W i d t h > 2 0 0 < / W i d t h > < / a : V a l u e > < / a : K e y V a l u e O f D i a g r a m O b j e c t K e y a n y T y p e z b w N T n L X > < a : K e y V a l u e O f D i a g r a m O b j e c t K e y a n y T y p e z b w N T n L X > < a : K e y > < K e y > T a b l e s \ T a b l e 1 3 \ C o l u m n s \ L 3   -   D e s c r < / K e y > < / a : K e y > < a : V a l u e   i : t y p e = " D i a g r a m D i s p l a y N o d e V i e w S t a t e " > < H e i g h t > 1 5 0 < / H e i g h t > < I s E x p a n d e d > t r u e < / I s E x p a n d e d > < W i d t h > 2 0 0 < / W i d t h > < / a : V a l u e > < / a : K e y V a l u e O f D i a g r a m O b j e c t K e y a n y T y p e z b w N T n L X > < a : K e y V a l u e O f D i a g r a m O b j e c t K e y a n y T y p e z b w N T n L X > < a : K e y > < K e y > T a b l e s \ T a b l e 1 3 \ C o l u m n s \ L 3   -   C o d e < / K e y > < / a : K e y > < a : V a l u e   i : t y p e = " D i a g r a m D i s p l a y N o d e V i e w S t a t e " > < H e i g h t > 1 5 0 < / H e i g h t > < I s E x p a n d e d > t r u e < / I s E x p a n d e d > < W i d t h > 2 0 0 < / W i d t h > < / a : V a l u e > < / a : K e y V a l u e O f D i a g r a m O b j e c t K e y a n y T y p e z b w N T n L X > < a : K e y V a l u e O f D i a g r a m O b j e c t K e y a n y T y p e z b w N T n L X > < a : K e y > < K e y > T a b l e s \ T a b l e 1 3 \ C o l u m n s \ F u l l   R e f < / K e y > < / a : K e y > < a : V a l u e   i : t y p e = " D i a g r a m D i s p l a y N o d e V i e w S t a t e " > < H e i g h t > 1 5 0 < / H e i g h t > < I s E x p a n d e d > t r u e < / I s E x p a n d e d > < W i d t h > 2 0 0 < / W i d t h > < / a : V a l u e > < / a : K e y V a l u e O f D i a g r a m O b j e c t K e y a n y T y p e z b w N T n L X > < a : K e y V a l u e O f D i a g r a m O b j e c t K e y a n y T y p e z b w N T n L X > < a : K e y > < K e y > R e l a t i o n s h i p s \ & l t ; T a b l e s \ T a b l e 3 \ C o l u m n s \ A E S   S c e n a r i o & g t ; - & l t ; T a b l e s \ T a b l e 1 \ C o l u m n s \ F u l l   R e f & g t ; < / K e y > < / a : K e y > < a : V a l u e   i : t y p e = " D i a g r a m D i s p l a y L i n k V i e w S t a t e " > < A u t o m a t i o n P r o p e r t y H e l p e r T e x t > E n d   p o i n t   1 :   ( 5 8 4 . 4 0 3 8 1 0 7 6 1 6 5 3 , 4 4 9 . 3 3 1 6 6 2 2 2 1 1 7 6 ) .   E n d   p o i n t   2 :   ( 6 4 3 . 8 0 7 6 2 1 1 3 5 3 3 2 , 5 8 1 . 0 9 3 7 4 4 3 5 4 9 6 7 )   < / A u t o m a t i o n P r o p e r t y H e l p e r T e x t > < L a y e d O u t > t r u e < / L a y e d O u t > < P o i n t s   x m l n s : b = " h t t p : / / s c h e m a s . d a t a c o n t r a c t . o r g / 2 0 0 4 / 0 7 / S y s t e m . W i n d o w s " > < b : P o i n t > < b : _ x > 5 8 4 . 4 0 3 8 1 0 7 6 1 6 5 2 8 4 < / b : _ x > < b : _ y > 4 4 9 . 3 3 1 6 6 2 2 2 1 1 7 5 6 3 < / b : _ y > < / b : P o i n t > < b : P o i n t > < b : _ x > 5 8 4 . 4 0 3 8 1 0 7 6 1 6 5 2 8 4 < / b : _ x > < b : _ y > 5 7 9 . 0 9 3 7 4 4 3 5 4 9 6 6 5 9 < / b : _ y > < / b : P o i n t > < b : P o i n t > < b : _ x > 5 8 6 . 4 0 3 8 1 0 7 6 1 6 5 2 8 4 < / b : _ x > < b : _ y > 5 8 1 . 0 9 3 7 4 4 3 5 4 9 6 6 5 9 < / b : _ y > < / b : P o i n t > < b : P o i n t > < b : _ x > 6 4 3 . 8 0 7 6 2 1 1 3 5 3 3 1 6 < / b : _ x > < b : _ y > 5 8 1 . 0 9 3 7 4 4 3 5 4 9 6 6 5 9 < / b : _ y > < / b : P o i n t > < / P o i n t s > < / a : V a l u e > < / a : K e y V a l u e O f D i a g r a m O b j e c t K e y a n y T y p e z b w N T n L X > < a : K e y V a l u e O f D i a g r a m O b j e c t K e y a n y T y p e z b w N T n L X > < a : K e y > < K e y > R e l a t i o n s h i p s \ & l t ; T a b l e s \ T a b l e 3 \ C o l u m n s \ A E S   S c e n a r i o & g t ; - & l t ; T a b l e s \ T a b l e 1 \ C o l u m n s \ F u l l   R e f & g t ; \ F K < / K e y > < / a : K e y > < a : V a l u e   i : t y p e = " D i a g r a m D i s p l a y L i n k E n d p o i n t V i e w S t a t e " > < H e i g h t > 1 6 < / H e i g h t > < L a b e l L o c a t i o n   x m l n s : b = " h t t p : / / s c h e m a s . d a t a c o n t r a c t . o r g / 2 0 0 4 / 0 7 / S y s t e m . W i n d o w s " > < b : _ x > 5 7 6 . 4 0 3 8 1 0 7 6 1 6 5 2 8 4 < / b : _ x > < b : _ y > 4 3 3 . 3 3 1 6 6 2 2 2 1 1 7 5 6 3 < / b : _ y > < / L a b e l L o c a t i o n > < L o c a t i o n   x m l n s : b = " h t t p : / / s c h e m a s . d a t a c o n t r a c t . o r g / 2 0 0 4 / 0 7 / S y s t e m . W i n d o w s " > < b : _ x > 5 8 4 . 4 0 3 8 1 0 7 6 1 6 5 2 8 4 < / b : _ x > < b : _ y > 4 3 3 . 3 3 1 6 6 2 2 2 1 1 7 5 6 3 < / b : _ y > < / L o c a t i o n > < S h a p e R o t a t e A n g l e > 9 0 < / S h a p e R o t a t e A n g l e > < W i d t h > 1 6 < / W i d t h > < / a : V a l u e > < / a : K e y V a l u e O f D i a g r a m O b j e c t K e y a n y T y p e z b w N T n L X > < a : K e y V a l u e O f D i a g r a m O b j e c t K e y a n y T y p e z b w N T n L X > < a : K e y > < K e y > R e l a t i o n s h i p s \ & l t ; T a b l e s \ T a b l e 3 \ C o l u m n s \ A E S   S c e n a r i o & g t ; - & l t ; T a b l e s \ T a b l e 1 \ C o l u m n s \ F u l l   R e f & g t ; \ P K < / K e y > < / a : K e y > < a : V a l u e   i : t y p e = " D i a g r a m D i s p l a y L i n k E n d p o i n t V i e w S t a t e " > < H e i g h t > 1 6 < / H e i g h t > < L a b e l L o c a t i o n   x m l n s : b = " h t t p : / / s c h e m a s . d a t a c o n t r a c t . o r g / 2 0 0 4 / 0 7 / S y s t e m . W i n d o w s " > < b : _ x > 6 4 3 . 8 0 7 6 2 1 1 3 5 3 3 1 6 < / b : _ x > < b : _ y > 5 7 3 . 0 9 3 7 4 4 3 5 4 9 6 6 5 9 < / b : _ y > < / L a b e l L o c a t i o n > < L o c a t i o n   x m l n s : b = " h t t p : / / s c h e m a s . d a t a c o n t r a c t . o r g / 2 0 0 4 / 0 7 / S y s t e m . W i n d o w s " > < b : _ x > 6 5 9 . 8 0 7 6 2 1 1 3 5 3 3 1 6 < / b : _ x > < b : _ y > 5 8 1 . 0 9 3 7 4 4 3 5 4 9 6 6 5 9 < / b : _ y > < / L o c a t i o n > < S h a p e R o t a t e A n g l e > 1 8 0 < / S h a p e R o t a t e A n g l e > < W i d t h > 1 6 < / W i d t h > < / a : V a l u e > < / a : K e y V a l u e O f D i a g r a m O b j e c t K e y a n y T y p e z b w N T n L X > < a : K e y V a l u e O f D i a g r a m O b j e c t K e y a n y T y p e z b w N T n L X > < a : K e y > < K e y > R e l a t i o n s h i p s \ & l t ; T a b l e s \ T a b l e 3 \ C o l u m n s \ A E S   S c e n a r i o & g t ; - & l t ; T a b l e s \ T a b l e 1 \ C o l u m n s \ F u l l   R e f & g t ; \ C r o s s F i l t e r < / K e y > < / a : K e y > < a : V a l u e   i : t y p e = " D i a g r a m D i s p l a y L i n k C r o s s F i l t e r V i e w S t a t e " > < P o i n t s   x m l n s : b = " h t t p : / / s c h e m a s . d a t a c o n t r a c t . o r g / 2 0 0 4 / 0 7 / S y s t e m . W i n d o w s " > < b : P o i n t > < b : _ x > 5 8 4 . 4 0 3 8 1 0 7 6 1 6 5 2 8 4 < / b : _ x > < b : _ y > 4 4 9 . 3 3 1 6 6 2 2 2 1 1 7 5 6 3 < / b : _ y > < / b : P o i n t > < b : P o i n t > < b : _ x > 5 8 4 . 4 0 3 8 1 0 7 6 1 6 5 2 8 4 < / b : _ x > < b : _ y > 5 7 9 . 0 9 3 7 4 4 3 5 4 9 6 6 5 9 < / b : _ y > < / b : P o i n t > < b : P o i n t > < b : _ x > 5 8 6 . 4 0 3 8 1 0 7 6 1 6 5 2 8 4 < / b : _ x > < b : _ y > 5 8 1 . 0 9 3 7 4 4 3 5 4 9 6 6 5 9 < / b : _ y > < / b : P o i n t > < b : P o i n t > < b : _ x > 6 4 3 . 8 0 7 6 2 1 1 3 5 3 3 1 6 < / b : _ x > < b : _ y > 5 8 1 . 0 9 3 7 4 4 3 5 4 9 6 6 5 9 < / b : _ y > < / b : P o i n t > < / P o i n t s > < / a : V a l u e > < / a : K e y V a l u e O f D i a g r a m O b j e c t K e y a n y T y p e z b w N T n L X > < a : K e y V a l u e O f D i a g r a m O b j e c t K e y a n y T y p e z b w N T n L X > < a : K e y > < K e y > R e l a t i o n s h i p s \ & l t ; T a b l e s \ T a b l e 3 \ C o l u m n s \ E C S P 2   S c e n a r i o & g t ; - & l t ; T a b l e s \ T a b l e 1 3 \ C o l u m n s \ F u l l   R e f & g t ; < / K e y > < / a : K e y > < a : V a l u e   i : t y p e = " D i a g r a m D i s p l a y L i n k V i e w S t a t e " > < A u t o m a t i o n P r o p e r t y H e l p e r T e x t > E n d   p o i n t   1 :   ( 3 1 1 . 9 0 3 8 1 0 5 6 7 6 6 6 , 3 4 6 . 3 3 1 6 6 2 3 5 4 9 6 7 ) .   E n d   p o i n t   2 :   ( 2 1 6 , 7 5 . 0 0 0 0 0 0 3 5 4 9 6 6 6 )   < / A u t o m a t i o n P r o p e r t y H e l p e r T e x t > < L a y e d O u t > t r u e < / L a y e d O u t > < P o i n t s   x m l n s : b = " h t t p : / / s c h e m a s . d a t a c o n t r a c t . o r g / 2 0 0 4 / 0 7 / S y s t e m . W i n d o w s " > < b : P o i n t > < b : _ x > 3 1 1 . 9 0 3 8 1 0 5 6 7 6 6 5 8 < / b : _ x > < b : _ y > 3 4 6 . 3 3 1 6 6 2 3 5 4 9 6 6 6 2 < / b : _ y > < / b : P o i n t > < b : P o i n t > < b : _ x > 2 6 5 . 9 5 1 9 0 5 2 6 1 6 5 2 8 8 < / b : _ x > < b : _ y > 3 4 6 . 3 3 1 6 6 2 3 5 4 9 6 6 6 2 < / b : _ y > < / b : P o i n t > < b : P o i n t > < b : _ x > 2 6 3 . 9 5 1 9 0 5 2 6 1 6 5 2 8 8 < / b : _ x > < b : _ y > 3 4 4 . 3 3 1 6 6 2 3 5 4 9 6 6 6 2 < / b : _ y > < / b : P o i n t > < b : P o i n t > < b : _ x > 2 6 3 . 9 5 1 9 0 5 2 6 1 6 5 2 8 8 < / b : _ x > < b : _ y > 7 7 . 0 0 0 0 0 0 3 5 4 9 6 6 6 3 < / b : _ y > < / b : P o i n t > < b : P o i n t > < b : _ x > 2 6 1 . 9 5 1 9 0 5 2 6 1 6 5 2 8 8 < / b : _ x > < b : _ y > 7 5 . 0 0 0 0 0 0 3 5 4 9 6 6 6 3 < / b : _ y > < / b : P o i n t > < b : P o i n t > < b : _ x > 2 1 6 < / b : _ x > < b : _ y > 7 5 . 0 0 0 0 0 0 3 5 4 9 6 6 6 3 < / b : _ y > < / b : P o i n t > < / P o i n t s > < / a : V a l u e > < / a : K e y V a l u e O f D i a g r a m O b j e c t K e y a n y T y p e z b w N T n L X > < a : K e y V a l u e O f D i a g r a m O b j e c t K e y a n y T y p e z b w N T n L X > < a : K e y > < K e y > R e l a t i o n s h i p s \ & l t ; T a b l e s \ T a b l e 3 \ C o l u m n s \ E C S P 2   S c e n a r i o & g t ; - & l t ; T a b l e s \ T a b l e 1 3 \ C o l u m n s \ F u l l   R e f & g t ; \ F K < / K e y > < / a : K e y > < a : V a l u e   i : t y p e = " D i a g r a m D i s p l a y L i n k E n d p o i n t V i e w S t a t e " > < H e i g h t > 1 6 < / H e i g h t > < L a b e l L o c a t i o n   x m l n s : b = " h t t p : / / s c h e m a s . d a t a c o n t r a c t . o r g / 2 0 0 4 / 0 7 / S y s t e m . W i n d o w s " > < b : _ x > 3 1 1 . 9 0 3 8 1 0 5 6 7 6 6 5 8 < / b : _ x > < b : _ y > 3 3 8 . 3 3 1 6 6 2 3 5 4 9 6 6 6 2 < / b : _ y > < / L a b e l L o c a t i o n > < L o c a t i o n   x m l n s : b = " h t t p : / / s c h e m a s . d a t a c o n t r a c t . o r g / 2 0 0 4 / 0 7 / S y s t e m . W i n d o w s " > < b : _ x > 3 2 7 . 9 0 3 8 1 0 5 6 7 6 6 5 8 < / b : _ x > < b : _ y > 3 4 6 . 3 3 1 6 6 2 3 5 4 9 6 6 6 2 < / b : _ y > < / L o c a t i o n > < S h a p e R o t a t e A n g l e > 1 8 0 < / S h a p e R o t a t e A n g l e > < W i d t h > 1 6 < / W i d t h > < / a : V a l u e > < / a : K e y V a l u e O f D i a g r a m O b j e c t K e y a n y T y p e z b w N T n L X > < a : K e y V a l u e O f D i a g r a m O b j e c t K e y a n y T y p e z b w N T n L X > < a : K e y > < K e y > R e l a t i o n s h i p s \ & l t ; T a b l e s \ T a b l e 3 \ C o l u m n s \ E C S P 2   S c e n a r i o & g t ; - & l t ; T a b l e s \ T a b l e 1 3 \ C o l u m n s \ F u l l   R e f & g t ; \ P K < / K e y > < / a : K e y > < a : V a l u e   i : t y p e = " D i a g r a m D i s p l a y L i n k E n d p o i n t V i e w S t a t e " > < H e i g h t > 1 6 < / H e i g h t > < L a b e l L o c a t i o n   x m l n s : b = " h t t p : / / s c h e m a s . d a t a c o n t r a c t . o r g / 2 0 0 4 / 0 7 / S y s t e m . W i n d o w s " > < b : _ x > 2 0 0 < / b : _ x > < b : _ y > 6 7 . 0 0 0 0 0 0 3 5 4 9 6 6 6 3 < / b : _ y > < / L a b e l L o c a t i o n > < L o c a t i o n   x m l n s : b = " h t t p : / / s c h e m a s . d a t a c o n t r a c t . o r g / 2 0 0 4 / 0 7 / S y s t e m . W i n d o w s " > < b : _ x > 2 0 0 < / b : _ x > < b : _ y > 7 5 . 0 0 0 0 0 0 3 5 4 9 6 6 6 3 < / b : _ y > < / L o c a t i o n > < S h a p e R o t a t e A n g l e > 3 6 0 < / S h a p e R o t a t e A n g l e > < W i d t h > 1 6 < / W i d t h > < / a : V a l u e > < / a : K e y V a l u e O f D i a g r a m O b j e c t K e y a n y T y p e z b w N T n L X > < a : K e y V a l u e O f D i a g r a m O b j e c t K e y a n y T y p e z b w N T n L X > < a : K e y > < K e y > R e l a t i o n s h i p s \ & l t ; T a b l e s \ T a b l e 3 \ C o l u m n s \ E C S P 2   S c e n a r i o & g t ; - & l t ; T a b l e s \ T a b l e 1 3 \ C o l u m n s \ F u l l   R e f & g t ; \ C r o s s F i l t e r < / K e y > < / a : K e y > < a : V a l u e   i : t y p e = " D i a g r a m D i s p l a y L i n k C r o s s F i l t e r V i e w S t a t e " > < P o i n t s   x m l n s : b = " h t t p : / / s c h e m a s . d a t a c o n t r a c t . o r g / 2 0 0 4 / 0 7 / S y s t e m . W i n d o w s " > < b : P o i n t > < b : _ x > 3 1 1 . 9 0 3 8 1 0 5 6 7 6 6 5 8 < / b : _ x > < b : _ y > 3 4 6 . 3 3 1 6 6 2 3 5 4 9 6 6 6 2 < / b : _ y > < / b : P o i n t > < b : P o i n t > < b : _ x > 2 6 5 . 9 5 1 9 0 5 2 6 1 6 5 2 8 8 < / b : _ x > < b : _ y > 3 4 6 . 3 3 1 6 6 2 3 5 4 9 6 6 6 2 < / b : _ y > < / b : P o i n t > < b : P o i n t > < b : _ x > 2 6 3 . 9 5 1 9 0 5 2 6 1 6 5 2 8 8 < / b : _ x > < b : _ y > 3 4 4 . 3 3 1 6 6 2 3 5 4 9 6 6 6 2 < / b : _ y > < / b : P o i n t > < b : P o i n t > < b : _ x > 2 6 3 . 9 5 1 9 0 5 2 6 1 6 5 2 8 8 < / b : _ x > < b : _ y > 7 7 . 0 0 0 0 0 0 3 5 4 9 6 6 6 3 < / b : _ y > < / b : P o i n t > < b : P o i n t > < b : _ x > 2 6 1 . 9 5 1 9 0 5 2 6 1 6 5 2 8 8 < / b : _ x > < b : _ y > 7 5 . 0 0 0 0 0 0 3 5 4 9 6 6 6 3 < / b : _ y > < / b : P o i n t > < b : P o i n t > < b : _ x > 2 1 6 < / b : _ x > < b : _ y > 7 5 . 0 0 0 0 0 0 3 5 4 9 6 6 6 3 < / b : _ y > < / b : P o i n t > < / P o i n t s > < / a : V a l u e > < / a : K e y V a l u e O f D i a g r a m O b j e c t K e y a n y T y p e z b w N T n L X > < / V i e w S t a t e s > < / D i a g r a m M a n a g e r . S e r i a l i z a b l e D i a g r a m > < D i a g r a m M a n a g e r . S e r i a l i z a b l e D i a g r a m > < A d a p t e r   i : t y p e = " M e a s u r e D i a g r a m S a n d b o x A d a p t e r " > < T a b l e N a m e > T a b l e 1 3 < / 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 T a b l e 1 3 < / 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 M e a s u r e s \ C o u n t   o f   L 3   -   D e s c r   2 < / K e y > < / D i a g r a m O b j e c t K e y > < D i a g r a m O b j e c t K e y > < K e y > M e a s u r e s \ C o u n t   o f   L 3   -   D e s c r   2 \ T a g I n f o \ F o r m u l a < / K e y > < / D i a g r a m O b j e c t K e y > < D i a g r a m O b j e c t K e y > < K e y > M e a s u r e s \ C o u n t   o f   L 3   -   D e s c r   2 \ T a g I n f o \ V a l u e < / K e y > < / D i a g r a m O b j e c t K e y > < D i a g r a m O b j e c t K e y > < K e y > M e a s u r e s \ C o u n t   o f   L 0 < / K e y > < / D i a g r a m O b j e c t K e y > < D i a g r a m O b j e c t K e y > < K e y > M e a s u r e s \ C o u n t   o f   L 0 \ T a g I n f o \ F o r m u l a < / K e y > < / D i a g r a m O b j e c t K e y > < D i a g r a m O b j e c t K e y > < K e y > M e a s u r e s \ C o u n t   o f   L 0 \ T a g I n f o \ V a l u e < / K e y > < / D i a g r a m O b j e c t K e y > < D i a g r a m O b j e c t K e y > < K e y > C o l u m n s \ F u l l   R e f < / K e y > < / D i a g r a m O b j e c t K e y > < D i a g r a m O b j e c t K e y > < K e y > C o l u m n s \ L 0 < / K e y > < / D i a g r a m O b j e c t K e y > < D i a g r a m O b j e c t K e y > < K e y > C o l u m n s \ L 1   -   I D < / K e y > < / D i a g r a m O b j e c t K e y > < D i a g r a m O b j e c t K e y > < K e y > C o l u m n s \ L 1   -   D e s c r < / K e y > < / D i a g r a m O b j e c t K e y > < D i a g r a m O b j e c t K e y > < K e y > C o l u m n s \ L 1   -   C o d e < / K e y > < / D i a g r a m O b j e c t K e y > < D i a g r a m O b j e c t K e y > < K e y > C o l u m n s \ L 2   -   I D < / K e y > < / D i a g r a m O b j e c t K e y > < D i a g r a m O b j e c t K e y > < K e y > C o l u m n s \ L 2   -   D e s c r < / K e y > < / D i a g r a m O b j e c t K e y > < D i a g r a m O b j e c t K e y > < K e y > C o l u m n s \ L 2   -   C o d e < / K e y > < / D i a g r a m O b j e c t K e y > < D i a g r a m O b j e c t K e y > < K e y > C o l u m n s \ L 3   -   I D < / K e y > < / D i a g r a m O b j e c t K e y > < D i a g r a m O b j e c t K e y > < K e y > C o l u m n s \ L 3   -   D e s c r < / K e y > < / D i a g r a m O b j e c t K e y > < D i a g r a m O b j e c t K e y > < K e y > C o l u m n s \ L 3   -   C o d e < / K e y > < / D i a g r a m O b j e c t K e y > < D i a g r a m O b j e c t K e y > < K e y > C o l u m n s \ L 2 - L 3   C o d e < / K e y > < / D i a g r a m O b j e c t K e y > < D i a g r a m O b j e c t K e y > < K e y > C o l u m n s \ L 2   -   A l i a s < / K e y > < / D i a g r a m O b j e c t K e y > < D i a g r a m O b j e c t K e y > < K e y > L i n k s \ & l t ; C o l u m n s \ C o u n t   o f   L 3   -   D e s c r   2 & g t ; - & l t ; M e a s u r e s \ L 3   -   D e s c r & g t ; < / K e y > < / D i a g r a m O b j e c t K e y > < D i a g r a m O b j e c t K e y > < K e y > L i n k s \ & l t ; C o l u m n s \ C o u n t   o f   L 3   -   D e s c r   2 & g t ; - & l t ; M e a s u r e s \ L 3   -   D e s c r & g t ; \ C O L U M N < / K e y > < / D i a g r a m O b j e c t K e y > < D i a g r a m O b j e c t K e y > < K e y > L i n k s \ & l t ; C o l u m n s \ C o u n t   o f   L 3   -   D e s c r   2 & g t ; - & l t ; M e a s u r e s \ L 3   -   D e s c r & g t ; \ M E A S U R E < / K e y > < / D i a g r a m O b j e c t K e y > < D i a g r a m O b j e c t K e y > < K e y > L i n k s \ & l t ; C o l u m n s \ C o u n t   o f   L 0 & g t ; - & l t ; M e a s u r e s \ L 0 & g t ; < / K e y > < / D i a g r a m O b j e c t K e y > < D i a g r a m O b j e c t K e y > < K e y > L i n k s \ & l t ; C o l u m n s \ C o u n t   o f   L 0 & g t ; - & l t ; M e a s u r e s \ L 0 & g t ; \ C O L U M N < / K e y > < / D i a g r a m O b j e c t K e y > < D i a g r a m O b j e c t K e y > < K e y > L i n k s \ & l t ; C o l u m n s \ C o u n t   o f   L 0 & g t ; - & l t ; M e a s u r e s \ L 0 & g t ; \ M E A S U R E 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 M e a s u r e s \ C o u n t   o f   L 3   -   D e s c r   2 < / K e y > < / a : K e y > < a : V a l u e   i : t y p e = " M e a s u r e G r i d N o d e V i e w S t a t e " > < C o l u m n > 8 < / C o l u m n > < L a y e d O u t > t r u e < / L a y e d O u t > < W a s U I I n v i s i b l e > t r u e < / W a s U I I n v i s i b l e > < / a : V a l u e > < / a : K e y V a l u e O f D i a g r a m O b j e c t K e y a n y T y p e z b w N T n L X > < a : K e y V a l u e O f D i a g r a m O b j e c t K e y a n y T y p e z b w N T n L X > < a : K e y > < K e y > M e a s u r e s \ C o u n t   o f   L 3   -   D e s c r   2 \ T a g I n f o \ F o r m u l a < / K e y > < / a : K e y > < a : V a l u e   i : t y p e = " M e a s u r e G r i d V i e w S t a t e I D i a g r a m T a g A d d i t i o n a l I n f o " / > < / a : K e y V a l u e O f D i a g r a m O b j e c t K e y a n y T y p e z b w N T n L X > < a : K e y V a l u e O f D i a g r a m O b j e c t K e y a n y T y p e z b w N T n L X > < a : K e y > < K e y > M e a s u r e s \ C o u n t   o f   L 3   -   D e s c r   2 \ T a g I n f o \ V a l u e < / K e y > < / a : K e y > < a : V a l u e   i : t y p e = " M e a s u r e G r i d V i e w S t a t e I D i a g r a m T a g A d d i t i o n a l I n f o " / > < / a : K e y V a l u e O f D i a g r a m O b j e c t K e y a n y T y p e z b w N T n L X > < a : K e y V a l u e O f D i a g r a m O b j e c t K e y a n y T y p e z b w N T n L X > < a : K e y > < K e y > M e a s u r e s \ C o u n t   o f   L 0 < / K e y > < / a : K e y > < a : V a l u e   i : t y p e = " M e a s u r e G r i d N o d e V i e w S t a t e " > < L a y e d O u t > t r u e < / L a y e d O u t > < W a s U I I n v i s i b l e > t r u e < / W a s U I I n v i s i b l e > < / a : V a l u e > < / a : K e y V a l u e O f D i a g r a m O b j e c t K e y a n y T y p e z b w N T n L X > < a : K e y V a l u e O f D i a g r a m O b j e c t K e y a n y T y p e z b w N T n L X > < a : K e y > < K e y > M e a s u r e s \ C o u n t   o f   L 0 \ T a g I n f o \ F o r m u l a < / K e y > < / a : K e y > < a : V a l u e   i : t y p e = " M e a s u r e G r i d V i e w S t a t e I D i a g r a m T a g A d d i t i o n a l I n f o " / > < / a : K e y V a l u e O f D i a g r a m O b j e c t K e y a n y T y p e z b w N T n L X > < a : K e y V a l u e O f D i a g r a m O b j e c t K e y a n y T y p e z b w N T n L X > < a : K e y > < K e y > M e a s u r e s \ C o u n t   o f   L 0 \ T a g I n f o \ V a l u e < / K e y > < / a : K e y > < a : V a l u e   i : t y p e = " M e a s u r e G r i d V i e w S t a t e I D i a g r a m T a g A d d i t i o n a l I n f o " / > < / a : K e y V a l u e O f D i a g r a m O b j e c t K e y a n y T y p e z b w N T n L X > < a : K e y V a l u e O f D i a g r a m O b j e c t K e y a n y T y p e z b w N T n L X > < a : K e y > < K e y > C o l u m n s \ F u l l   R e f < / K e y > < / a : K e y > < a : V a l u e   i : t y p e = " M e a s u r e G r i d N o d e V i e w S t a t e " > < C o l u m n > 1 0 < / C o l u m n > < L a y e d O u t > t r u e < / L a y e d O u t > < / a : V a l u e > < / a : K e y V a l u e O f D i a g r a m O b j e c t K e y a n y T y p e z b w N T n L X > < a : K e y V a l u e O f D i a g r a m O b j e c t K e y a n y T y p e z b w N T n L X > < a : K e y > < K e y > C o l u m n s \ L 0 < / K e y > < / a : K e y > < a : V a l u e   i : t y p e = " M e a s u r e G r i d N o d e V i e w S t a t e " > < L a y e d O u t > t r u e < / L a y e d O u t > < / a : V a l u e > < / a : K e y V a l u e O f D i a g r a m O b j e c t K e y a n y T y p e z b w N T n L X > < a : K e y V a l u e O f D i a g r a m O b j e c t K e y a n y T y p e z b w N T n L X > < a : K e y > < K e y > C o l u m n s \ L 1   -   I D < / K e y > < / a : K e y > < a : V a l u e   i : t y p e = " M e a s u r e G r i d N o d e V i e w S t a t e " > < C o l u m n > 1 < / C o l u m n > < L a y e d O u t > t r u e < / L a y e d O u t > < / a : V a l u e > < / a : K e y V a l u e O f D i a g r a m O b j e c t K e y a n y T y p e z b w N T n L X > < a : K e y V a l u e O f D i a g r a m O b j e c t K e y a n y T y p e z b w N T n L X > < a : K e y > < K e y > C o l u m n s \ L 1   -   D e s c r < / K e y > < / a : K e y > < a : V a l u e   i : t y p e = " M e a s u r e G r i d N o d e V i e w S t a t e " > < C o l u m n > 2 < / C o l u m n > < L a y e d O u t > t r u e < / L a y e d O u t > < / a : V a l u e > < / a : K e y V a l u e O f D i a g r a m O b j e c t K e y a n y T y p e z b w N T n L X > < a : K e y V a l u e O f D i a g r a m O b j e c t K e y a n y T y p e z b w N T n L X > < a : K e y > < K e y > C o l u m n s \ L 1   -   C o d e < / K e y > < / a : K e y > < a : V a l u e   i : t y p e = " M e a s u r e G r i d N o d e V i e w S t a t e " > < C o l u m n > 3 < / C o l u m n > < L a y e d O u t > t r u e < / L a y e d O u t > < / a : V a l u e > < / a : K e y V a l u e O f D i a g r a m O b j e c t K e y a n y T y p e z b w N T n L X > < a : K e y V a l u e O f D i a g r a m O b j e c t K e y a n y T y p e z b w N T n L X > < a : K e y > < K e y > C o l u m n s \ L 2   -   I D < / K e y > < / a : K e y > < a : V a l u e   i : t y p e = " M e a s u r e G r i d N o d e V i e w S t a t e " > < C o l u m n > 4 < / C o l u m n > < L a y e d O u t > t r u e < / L a y e d O u t > < / a : V a l u e > < / a : K e y V a l u e O f D i a g r a m O b j e c t K e y a n y T y p e z b w N T n L X > < a : K e y V a l u e O f D i a g r a m O b j e c t K e y a n y T y p e z b w N T n L X > < a : K e y > < K e y > C o l u m n s \ L 2   -   D e s c r < / K e y > < / a : K e y > < a : V a l u e   i : t y p e = " M e a s u r e G r i d N o d e V i e w S t a t e " > < C o l u m n > 5 < / C o l u m n > < L a y e d O u t > t r u e < / L a y e d O u t > < / a : V a l u e > < / a : K e y V a l u e O f D i a g r a m O b j e c t K e y a n y T y p e z b w N T n L X > < a : K e y V a l u e O f D i a g r a m O b j e c t K e y a n y T y p e z b w N T n L X > < a : K e y > < K e y > C o l u m n s \ L 2   -   C o d e < / K e y > < / a : K e y > < a : V a l u e   i : t y p e = " M e a s u r e G r i d N o d e V i e w S t a t e " > < C o l u m n > 6 < / C o l u m n > < L a y e d O u t > t r u e < / L a y e d O u t > < / a : V a l u e > < / a : K e y V a l u e O f D i a g r a m O b j e c t K e y a n y T y p e z b w N T n L X > < a : K e y V a l u e O f D i a g r a m O b j e c t K e y a n y T y p e z b w N T n L X > < a : K e y > < K e y > C o l u m n s \ L 3   -   I D < / K e y > < / a : K e y > < a : V a l u e   i : t y p e = " M e a s u r e G r i d N o d e V i e w S t a t e " > < C o l u m n > 7 < / C o l u m n > < L a y e d O u t > t r u e < / L a y e d O u t > < / a : V a l u e > < / a : K e y V a l u e O f D i a g r a m O b j e c t K e y a n y T y p e z b w N T n L X > < a : K e y V a l u e O f D i a g r a m O b j e c t K e y a n y T y p e z b w N T n L X > < a : K e y > < K e y > C o l u m n s \ L 3   -   D e s c r < / K e y > < / a : K e y > < a : V a l u e   i : t y p e = " M e a s u r e G r i d N o d e V i e w S t a t e " > < C o l u m n > 8 < / C o l u m n > < L a y e d O u t > t r u e < / L a y e d O u t > < / a : V a l u e > < / a : K e y V a l u e O f D i a g r a m O b j e c t K e y a n y T y p e z b w N T n L X > < a : K e y V a l u e O f D i a g r a m O b j e c t K e y a n y T y p e z b w N T n L X > < a : K e y > < K e y > C o l u m n s \ L 3   -   C o d e < / K e y > < / a : K e y > < a : V a l u e   i : t y p e = " M e a s u r e G r i d N o d e V i e w S t a t e " > < C o l u m n > 9 < / C o l u m n > < L a y e d O u t > t r u e < / L a y e d O u t > < / a : V a l u e > < / a : K e y V a l u e O f D i a g r a m O b j e c t K e y a n y T y p e z b w N T n L X > < a : K e y V a l u e O f D i a g r a m O b j e c t K e y a n y T y p e z b w N T n L X > < a : K e y > < K e y > C o l u m n s \ L 2 - L 3   C o d e < / K e y > < / a : K e y > < a : V a l u e   i : t y p e = " M e a s u r e G r i d N o d e V i e w S t a t e " > < C o l u m n > 1 1 < / C o l u m n > < L a y e d O u t > t r u e < / L a y e d O u t > < / a : V a l u e > < / a : K e y V a l u e O f D i a g r a m O b j e c t K e y a n y T y p e z b w N T n L X > < a : K e y V a l u e O f D i a g r a m O b j e c t K e y a n y T y p e z b w N T n L X > < a : K e y > < K e y > C o l u m n s \ L 2   -   A l i a s < / K e y > < / a : K e y > < a : V a l u e   i : t y p e = " M e a s u r e G r i d N o d e V i e w S t a t e " > < C o l u m n > 1 2 < / C o l u m n > < L a y e d O u t > t r u e < / L a y e d O u t > < / a : V a l u e > < / a : K e y V a l u e O f D i a g r a m O b j e c t K e y a n y T y p e z b w N T n L X > < a : K e y V a l u e O f D i a g r a m O b j e c t K e y a n y T y p e z b w N T n L X > < a : K e y > < K e y > L i n k s \ & l t ; C o l u m n s \ C o u n t   o f   L 3   -   D e s c r   2 & g t ; - & l t ; M e a s u r e s \ L 3   -   D e s c r & g t ; < / K e y > < / a : K e y > < a : V a l u e   i : t y p e = " M e a s u r e G r i d V i e w S t a t e I D i a g r a m L i n k " / > < / a : K e y V a l u e O f D i a g r a m O b j e c t K e y a n y T y p e z b w N T n L X > < a : K e y V a l u e O f D i a g r a m O b j e c t K e y a n y T y p e z b w N T n L X > < a : K e y > < K e y > L i n k s \ & l t ; C o l u m n s \ C o u n t   o f   L 3   -   D e s c r   2 & g t ; - & l t ; M e a s u r e s \ L 3   -   D e s c r & g t ; \ C O L U M N < / K e y > < / a : K e y > < a : V a l u e   i : t y p e = " M e a s u r e G r i d V i e w S t a t e I D i a g r a m L i n k E n d p o i n t " / > < / a : K e y V a l u e O f D i a g r a m O b j e c t K e y a n y T y p e z b w N T n L X > < a : K e y V a l u e O f D i a g r a m O b j e c t K e y a n y T y p e z b w N T n L X > < a : K e y > < K e y > L i n k s \ & l t ; C o l u m n s \ C o u n t   o f   L 3   -   D e s c r   2 & g t ; - & l t ; M e a s u r e s \ L 3   -   D e s c r & g t ; \ M E A S U R E < / K e y > < / a : K e y > < a : V a l u e   i : t y p e = " M e a s u r e G r i d V i e w S t a t e I D i a g r a m L i n k E n d p o i n t " / > < / a : K e y V a l u e O f D i a g r a m O b j e c t K e y a n y T y p e z b w N T n L X > < a : K e y V a l u e O f D i a g r a m O b j e c t K e y a n y T y p e z b w N T n L X > < a : K e y > < K e y > L i n k s \ & l t ; C o l u m n s \ C o u n t   o f   L 0 & g t ; - & l t ; M e a s u r e s \ L 0 & g t ; < / K e y > < / a : K e y > < a : V a l u e   i : t y p e = " M e a s u r e G r i d V i e w S t a t e I D i a g r a m L i n k " / > < / a : K e y V a l u e O f D i a g r a m O b j e c t K e y a n y T y p e z b w N T n L X > < a : K e y V a l u e O f D i a g r a m O b j e c t K e y a n y T y p e z b w N T n L X > < a : K e y > < K e y > L i n k s \ & l t ; C o l u m n s \ C o u n t   o f   L 0 & g t ; - & l t ; M e a s u r e s \ L 0 & g t ; \ C O L U M N < / K e y > < / a : K e y > < a : V a l u e   i : t y p e = " M e a s u r e G r i d V i e w S t a t e I D i a g r a m L i n k E n d p o i n t " / > < / a : K e y V a l u e O f D i a g r a m O b j e c t K e y a n y T y p e z b w N T n L X > < a : K e y V a l u e O f D i a g r a m O b j e c t K e y a n y T y p e z b w N T n L X > < a : K e y > < K e y > L i n k s \ & l t ; C o l u m n s \ C o u n t   o f   L 0 & g t ; - & l t ; M e a s u r e s \ L 0 & g t ; \ M E A S U R E < / K e y > < / a : K e y > < a : V a l u e   i : t y p e = " M e a s u r e G r i d V i e w S t a t e I D i a g r a m L i n k E n d p o i n t " / > < / a : K e y V a l u e O f D i a g r a m O b j e c t K e y a n y T y p e z b w N T n L X > < / V i e w S t a t e s > < / D i a g r a m M a n a g e r . S e r i a l i z a b l e D i a g r a m > < D i a g r a m M a n a g e r . S e r i a l i z a b l e D i a g r a m > < A d a p t e r   i : t y p e = " M e a s u r e D i a g r a m S a n d b o x A d a p t e r " > < T a b l e N a m e > T a b l e 1 < / 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 T a b l e 1 < / 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 M e a s u r e s \ C o u n t   o f   L 2   -   C o d e < / K e y > < / D i a g r a m O b j e c t K e y > < D i a g r a m O b j e c t K e y > < K e y > M e a s u r e s \ C o u n t   o f   L 2   -   C o d e \ T a g I n f o \ F o r m u l a < / K e y > < / D i a g r a m O b j e c t K e y > < D i a g r a m O b j e c t K e y > < K e y > M e a s u r e s \ C o u n t   o f   L 2   -   C o d e \ T a g I n f o \ V a l u e < / K e y > < / D i a g r a m O b j e c t K e y > < D i a g r a m O b j e c t K e y > < K e y > C o l u m n s \ F u l l   R e f < / K e y > < / D i a g r a m O b j e c t K e y > < D i a g r a m O b j e c t K e y > < K e y > C o l u m n s \ L 0 < / K e y > < / D i a g r a m O b j e c t K e y > < D i a g r a m O b j e c t K e y > < K e y > C o l u m n s \ L 1   -   I D < / K e y > < / D i a g r a m O b j e c t K e y > < D i a g r a m O b j e c t K e y > < K e y > C o l u m n s \ L 1   -   D e s c r < / K e y > < / D i a g r a m O b j e c t K e y > < D i a g r a m O b j e c t K e y > < K e y > C o l u m n s \ L 1   -   C o d e < / K e y > < / D i a g r a m O b j e c t K e y > < D i a g r a m O b j e c t K e y > < K e y > C o l u m n s \ L 2   -   I D < / K e y > < / D i a g r a m O b j e c t K e y > < D i a g r a m O b j e c t K e y > < K e y > C o l u m n s \ L 2   -   D e s c r < / K e y > < / D i a g r a m O b j e c t K e y > < D i a g r a m O b j e c t K e y > < K e y > C o l u m n s \ L 2   -   C o d e < / K e y > < / D i a g r a m O b j e c t K e y > < D i a g r a m O b j e c t K e y > < K e y > C o l u m n s \ L 3   -   I D < / K e y > < / D i a g r a m O b j e c t K e y > < D i a g r a m O b j e c t K e y > < K e y > C o l u m n s \ L 3   -   D e s c r < / K e y > < / D i a g r a m O b j e c t K e y > < D i a g r a m O b j e c t K e y > < K e y > C o l u m n s \ L 3   -   C o d e < / K e y > < / D i a g r a m O b j e c t K e y > < D i a g r a m O b j e c t K e y > < K e y > C o l u m n s \ L 2 - L 3   C o d e < / K e y > < / D i a g r a m O b j e c t K e y > < D i a g r a m O b j e c t K e y > < K e y > L i n k s \ & l t ; C o l u m n s \ C o u n t   o f   L 2   -   C o d e & g t ; - & l t ; M e a s u r e s \ L 2   -   C o d e & g t ; < / K e y > < / D i a g r a m O b j e c t K e y > < D i a g r a m O b j e c t K e y > < K e y > L i n k s \ & l t ; C o l u m n s \ C o u n t   o f   L 2   -   C o d e & g t ; - & l t ; M e a s u r e s \ L 2   -   C o d e & g t ; \ C O L U M N < / K e y > < / D i a g r a m O b j e c t K e y > < D i a g r a m O b j e c t K e y > < K e y > L i n k s \ & l t ; C o l u m n s \ C o u n t   o f   L 2   -   C o d e & g t ; - & l t ; M e a s u r e s \ L 2   -   C o d e & g t ; \ M E A S U R E 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 M e a s u r e s \ C o u n t   o f   L 2   -   C o d e < / K e y > < / a : K e y > < a : V a l u e   i : t y p e = " M e a s u r e G r i d N o d e V i e w S t a t e " > < C o l u m n > 6 < / C o l u m n > < L a y e d O u t > t r u e < / L a y e d O u t > < W a s U I I n v i s i b l e > t r u e < / W a s U I I n v i s i b l e > < / a : V a l u e > < / a : K e y V a l u e O f D i a g r a m O b j e c t K e y a n y T y p e z b w N T n L X > < a : K e y V a l u e O f D i a g r a m O b j e c t K e y a n y T y p e z b w N T n L X > < a : K e y > < K e y > M e a s u r e s \ C o u n t   o f   L 2   -   C o d e \ T a g I n f o \ F o r m u l a < / K e y > < / a : K e y > < a : V a l u e   i : t y p e = " M e a s u r e G r i d V i e w S t a t e I D i a g r a m T a g A d d i t i o n a l I n f o " / > < / a : K e y V a l u e O f D i a g r a m O b j e c t K e y a n y T y p e z b w N T n L X > < a : K e y V a l u e O f D i a g r a m O b j e c t K e y a n y T y p e z b w N T n L X > < a : K e y > < K e y > M e a s u r e s \ C o u n t   o f   L 2   -   C o d e \ T a g I n f o \ V a l u e < / K e y > < / a : K e y > < a : V a l u e   i : t y p e = " M e a s u r e G r i d V i e w S t a t e I D i a g r a m T a g A d d i t i o n a l I n f o " / > < / a : K e y V a l u e O f D i a g r a m O b j e c t K e y a n y T y p e z b w N T n L X > < a : K e y V a l u e O f D i a g r a m O b j e c t K e y a n y T y p e z b w N T n L X > < a : K e y > < K e y > C o l u m n s \ F u l l   R e f < / K e y > < / a : K e y > < a : V a l u e   i : t y p e = " M e a s u r e G r i d N o d e V i e w S t a t e " > < C o l u m n > 1 0 < / C o l u m n > < L a y e d O u t > t r u e < / L a y e d O u t > < / a : V a l u e > < / a : K e y V a l u e O f D i a g r a m O b j e c t K e y a n y T y p e z b w N T n L X > < a : K e y V a l u e O f D i a g r a m O b j e c t K e y a n y T y p e z b w N T n L X > < a : K e y > < K e y > C o l u m n s \ L 0 < / K e y > < / a : K e y > < a : V a l u e   i : t y p e = " M e a s u r e G r i d N o d e V i e w S t a t e " > < L a y e d O u t > t r u e < / L a y e d O u t > < / a : V a l u e > < / a : K e y V a l u e O f D i a g r a m O b j e c t K e y a n y T y p e z b w N T n L X > < a : K e y V a l u e O f D i a g r a m O b j e c t K e y a n y T y p e z b w N T n L X > < a : K e y > < K e y > C o l u m n s \ L 1   -   I D < / K e y > < / a : K e y > < a : V a l u e   i : t y p e = " M e a s u r e G r i d N o d e V i e w S t a t e " > < C o l u m n > 1 < / C o l u m n > < L a y e d O u t > t r u e < / L a y e d O u t > < / a : V a l u e > < / a : K e y V a l u e O f D i a g r a m O b j e c t K e y a n y T y p e z b w N T n L X > < a : K e y V a l u e O f D i a g r a m O b j e c t K e y a n y T y p e z b w N T n L X > < a : K e y > < K e y > C o l u m n s \ L 1   -   D e s c r < / K e y > < / a : K e y > < a : V a l u e   i : t y p e = " M e a s u r e G r i d N o d e V i e w S t a t e " > < C o l u m n > 2 < / C o l u m n > < L a y e d O u t > t r u e < / L a y e d O u t > < / a : V a l u e > < / a : K e y V a l u e O f D i a g r a m O b j e c t K e y a n y T y p e z b w N T n L X > < a : K e y V a l u e O f D i a g r a m O b j e c t K e y a n y T y p e z b w N T n L X > < a : K e y > < K e y > C o l u m n s \ L 1   -   C o d e < / K e y > < / a : K e y > < a : V a l u e   i : t y p e = " M e a s u r e G r i d N o d e V i e w S t a t e " > < C o l u m n > 3 < / C o l u m n > < L a y e d O u t > t r u e < / L a y e d O u t > < / a : V a l u e > < / a : K e y V a l u e O f D i a g r a m O b j e c t K e y a n y T y p e z b w N T n L X > < a : K e y V a l u e O f D i a g r a m O b j e c t K e y a n y T y p e z b w N T n L X > < a : K e y > < K e y > C o l u m n s \ L 2   -   I D < / K e y > < / a : K e y > < a : V a l u e   i : t y p e = " M e a s u r e G r i d N o d e V i e w S t a t e " > < C o l u m n > 4 < / C o l u m n > < L a y e d O u t > t r u e < / L a y e d O u t > < / a : V a l u e > < / a : K e y V a l u e O f D i a g r a m O b j e c t K e y a n y T y p e z b w N T n L X > < a : K e y V a l u e O f D i a g r a m O b j e c t K e y a n y T y p e z b w N T n L X > < a : K e y > < K e y > C o l u m n s \ L 2   -   D e s c r < / K e y > < / a : K e y > < a : V a l u e   i : t y p e = " M e a s u r e G r i d N o d e V i e w S t a t e " > < C o l u m n > 5 < / C o l u m n > < L a y e d O u t > t r u e < / L a y e d O u t > < / a : V a l u e > < / a : K e y V a l u e O f D i a g r a m O b j e c t K e y a n y T y p e z b w N T n L X > < a : K e y V a l u e O f D i a g r a m O b j e c t K e y a n y T y p e z b w N T n L X > < a : K e y > < K e y > C o l u m n s \ L 2   -   C o d e < / K e y > < / a : K e y > < a : V a l u e   i : t y p e = " M e a s u r e G r i d N o d e V i e w S t a t e " > < C o l u m n > 6 < / C o l u m n > < L a y e d O u t > t r u e < / L a y e d O u t > < / a : V a l u e > < / a : K e y V a l u e O f D i a g r a m O b j e c t K e y a n y T y p e z b w N T n L X > < a : K e y V a l u e O f D i a g r a m O b j e c t K e y a n y T y p e z b w N T n L X > < a : K e y > < K e y > C o l u m n s \ L 3   -   I D < / K e y > < / a : K e y > < a : V a l u e   i : t y p e = " M e a s u r e G r i d N o d e V i e w S t a t e " > < C o l u m n > 7 < / C o l u m n > < L a y e d O u t > t r u e < / L a y e d O u t > < / a : V a l u e > < / a : K e y V a l u e O f D i a g r a m O b j e c t K e y a n y T y p e z b w N T n L X > < a : K e y V a l u e O f D i a g r a m O b j e c t K e y a n y T y p e z b w N T n L X > < a : K e y > < K e y > C o l u m n s \ L 3   -   D e s c r < / K e y > < / a : K e y > < a : V a l u e   i : t y p e = " M e a s u r e G r i d N o d e V i e w S t a t e " > < C o l u m n > 8 < / C o l u m n > < L a y e d O u t > t r u e < / L a y e d O u t > < / a : V a l u e > < / a : K e y V a l u e O f D i a g r a m O b j e c t K e y a n y T y p e z b w N T n L X > < a : K e y V a l u e O f D i a g r a m O b j e c t K e y a n y T y p e z b w N T n L X > < a : K e y > < K e y > C o l u m n s \ L 3   -   C o d e < / K e y > < / a : K e y > < a : V a l u e   i : t y p e = " M e a s u r e G r i d N o d e V i e w S t a t e " > < C o l u m n > 9 < / C o l u m n > < L a y e d O u t > t r u e < / L a y e d O u t > < / a : V a l u e > < / a : K e y V a l u e O f D i a g r a m O b j e c t K e y a n y T y p e z b w N T n L X > < a : K e y V a l u e O f D i a g r a m O b j e c t K e y a n y T y p e z b w N T n L X > < a : K e y > < K e y > C o l u m n s \ L 2 - L 3   C o d e < / K e y > < / a : K e y > < a : V a l u e   i : t y p e = " M e a s u r e G r i d N o d e V i e w S t a t e " > < C o l u m n > 1 1 < / C o l u m n > < L a y e d O u t > t r u e < / L a y e d O u t > < / a : V a l u e > < / a : K e y V a l u e O f D i a g r a m O b j e c t K e y a n y T y p e z b w N T n L X > < a : K e y V a l u e O f D i a g r a m O b j e c t K e y a n y T y p e z b w N T n L X > < a : K e y > < K e y > L i n k s \ & l t ; C o l u m n s \ C o u n t   o f   L 2   -   C o d e & g t ; - & l t ; M e a s u r e s \ L 2   -   C o d e & g t ; < / K e y > < / a : K e y > < a : V a l u e   i : t y p e = " M e a s u r e G r i d V i e w S t a t e I D i a g r a m L i n k " / > < / a : K e y V a l u e O f D i a g r a m O b j e c t K e y a n y T y p e z b w N T n L X > < a : K e y V a l u e O f D i a g r a m O b j e c t K e y a n y T y p e z b w N T n L X > < a : K e y > < K e y > L i n k s \ & l t ; C o l u m n s \ C o u n t   o f   L 2   -   C o d e & g t ; - & l t ; M e a s u r e s \ L 2   -   C o d e & g t ; \ C O L U M N < / K e y > < / a : K e y > < a : V a l u e   i : t y p e = " M e a s u r e G r i d V i e w S t a t e I D i a g r a m L i n k E n d p o i n t " / > < / a : K e y V a l u e O f D i a g r a m O b j e c t K e y a n y T y p e z b w N T n L X > < a : K e y V a l u e O f D i a g r a m O b j e c t K e y a n y T y p e z b w N T n L X > < a : K e y > < K e y > L i n k s \ & l t ; C o l u m n s \ C o u n t   o f   L 2   -   C o d e & g t ; - & l t ; M e a s u r e s \ L 2   -   C o d e & g t ; \ M E A S U R E < / K e y > < / a : K e y > < a : V a l u e   i : t y p e = " M e a s u r e G r i d V i e w S t a t e I D i a g r a m L i n k E n d p o i n t " / > < / a : K e y V a l u e O f D i a g r a m O b j e c t K e y a n y T y p e z b w N T n L X > < / V i e w S t a t e s > < / D i a g r a m M a n a g e r . S e r i a l i z a b l e D i a g r a m > < D i a g r a m M a n a g e r . S e r i a l i z a b l e D i a g r a m > < A d a p t e r   i : t y p e = " M e a s u r e D i a g r a m S a n d b o x A d a p t e r " > < T a b l e N a m e > T a b l e 3 < / 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 T a b l e 3 < / 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 M e a s u r e s \ S c e n a r i o   K e y s < / K e y > < / D i a g r a m O b j e c t K e y > < D i a g r a m O b j e c t K e y > < K e y > M e a s u r e s \ S c e n a r i o   K e y s \ T a g I n f o \ F o r m u l a < / K e y > < / D i a g r a m O b j e c t K e y > < D i a g r a m O b j e c t K e y > < K e y > M e a s u r e s \ S c e n a r i o   K e y s \ T a g I n f o \ V a l u e < / K e y > < / D i a g r a m O b j e c t K e y > < D i a g r a m O b j e c t K e y > < K e y > M e a s u r e s \ I E   C o m p a t i b i l i t y   I n d i c a t o r s < / K e y > < / D i a g r a m O b j e c t K e y > < D i a g r a m O b j e c t K e y > < K e y > M e a s u r e s \ I E   C o m p a t i b i l i t y   I n d i c a t o r s \ T a g I n f o \ F o r m u l a < / K e y > < / D i a g r a m O b j e c t K e y > < D i a g r a m O b j e c t K e y > < K e y > M e a s u r e s \ I E   C o m p a t i b i l i t y   I n d i c a t o r s \ T a g I n f o \ V a l u e < / K e y > < / D i a g r a m O b j e c t K e y > < D i a g r a m O b j e c t K e y > < K e y > M e a s u r e s \ G a p   A n a l y s i s   I n d i c a t o r s < / K e y > < / D i a g r a m O b j e c t K e y > < D i a g r a m O b j e c t K e y > < K e y > M e a s u r e s \ G a p   A n a l y s i s   I n d i c a t o r s \ T a g I n f o \ F o r m u l a < / K e y > < / D i a g r a m O b j e c t K e y > < D i a g r a m O b j e c t K e y > < K e y > M e a s u r e s \ G a p   A n a l y s i s   I n d i c a t o r s \ T a g I n f o \ V a l u e < / K e y > < / D i a g r a m O b j e c t K e y > < D i a g r a m O b j e c t K e y > < K e y > M e a s u r e s \ C o u n t   o f   S c e n a r i o   K e y < / K e y > < / D i a g r a m O b j e c t K e y > < D i a g r a m O b j e c t K e y > < K e y > M e a s u r e s \ C o u n t   o f   S c e n a r i o   K e y \ T a g I n f o \ F o r m u l a < / K e y > < / D i a g r a m O b j e c t K e y > < D i a g r a m O b j e c t K e y > < K e y > M e a s u r e s \ C o u n t   o f   S c e n a r i o   K e y \ T a g I n f o \ V a l u e < / K e y > < / D i a g r a m O b j e c t K e y > < D i a g r a m O b j e c t K e y > < K e y > M e a s u r e s \ S u m   o f   I E   C o m p a t i b i l i t y   I n d i c a t o r < / K e y > < / D i a g r a m O b j e c t K e y > < D i a g r a m O b j e c t K e y > < K e y > M e a s u r e s \ S u m   o f   I E   C o m p a t i b i l i t y   I n d i c a t o r \ T a g I n f o \ F o r m u l a < / K e y > < / D i a g r a m O b j e c t K e y > < D i a g r a m O b j e c t K e y > < K e y > M e a s u r e s \ S u m   o f   I E   C o m p a t i b i l i t y   I n d i c a t o r \ T a g I n f o \ V a l u e < / K e y > < / D i a g r a m O b j e c t K e y > < D i a g r a m O b j e c t K e y > < K e y > M e a s u r e s \ V a r   o f   I E   C o m p a t i b i l i t y   I n d i c a t o r < / K e y > < / D i a g r a m O b j e c t K e y > < D i a g r a m O b j e c t K e y > < K e y > M e a s u r e s \ V a r   o f   I E   C o m p a t i b i l i t y   I n d i c a t o r \ T a g I n f o \ F o r m u l a < / K e y > < / D i a g r a m O b j e c t K e y > < D i a g r a m O b j e c t K e y > < K e y > M e a s u r e s \ V a r   o f   I E   C o m p a t i b i l i t y   I n d i c a t o r \ T a g I n f o \ V a l u e < / K e y > < / D i a g r a m O b j e c t K e y > < D i a g r a m O b j e c t K e y > < K e y > M e a s u r e s \ S u m   o f   G a p   A n a l y s i s   I n d i c a t o r < / K e y > < / D i a g r a m O b j e c t K e y > < D i a g r a m O b j e c t K e y > < K e y > M e a s u r e s \ S u m   o f   G a p   A n a l y s i s   I n d i c a t o r \ T a g I n f o \ F o r m u l a < / K e y > < / D i a g r a m O b j e c t K e y > < D i a g r a m O b j e c t K e y > < K e y > M e a s u r e s \ S u m   o f   G a p   A n a l y s i s   I n d i c a t o r \ T a g I n f o \ V a l u e < / K e y > < / D i a g r a m O b j e c t K e y > < D i a g r a m O b j e c t K e y > < K e y > M e a s u r e s \ D i s t i n c t   C o u n t   o f   G a p   A n a l y s i s   I n d i c a t o r < / K e y > < / D i a g r a m O b j e c t K e y > < D i a g r a m O b j e c t K e y > < K e y > M e a s u r e s \ D i s t i n c t   C o u n t   o f   G a p   A n a l y s i s   I n d i c a t o r \ T a g I n f o \ F o r m u l a < / K e y > < / D i a g r a m O b j e c t K e y > < D i a g r a m O b j e c t K e y > < K e y > M e a s u r e s \ D i s t i n c t   C o u n t   o f   G a p   A n a l y s i s   I n d i c a t o r \ T a g I n f o \ V a l u e < / K e y > < / D i a g r a m O b j e c t K e y > < D i a g r a m O b j e c t K e y > < K e y > M e a s u r e s \ V a r   o f   G a p   A n a l y s i s   I n d i c a t o r < / K e y > < / D i a g r a m O b j e c t K e y > < D i a g r a m O b j e c t K e y > < K e y > M e a s u r e s \ V a r   o f   G a p   A n a l y s i s   I n d i c a t o r \ T a g I n f o \ F o r m u l a < / K e y > < / D i a g r a m O b j e c t K e y > < D i a g r a m O b j e c t K e y > < K e y > M e a s u r e s \ V a r   o f   G a p   A n a l y s i s   I n d i c a t o r \ T a g I n f o \ V a l u e < / K e y > < / D i a g r a m O b j e c t K e y > < D i a g r a m O b j e c t K e y > < K e y > M e a s u r e s \ D i s t i n c t   C o u n t   o f   I E   C o m p a t i b i l i t y   I n d i c a t o r < / K e y > < / D i a g r a m O b j e c t K e y > < D i a g r a m O b j e c t K e y > < K e y > M e a s u r e s \ D i s t i n c t   C o u n t   o f   I E   C o m p a t i b i l i t y   I n d i c a t o r \ T a g I n f o \ F o r m u l a < / K e y > < / D i a g r a m O b j e c t K e y > < D i a g r a m O b j e c t K e y > < K e y > M e a s u r e s \ D i s t i n c t   C o u n t   o f   I E   C o m p a t i b i l i t y   I n d i c a t o r \ T a g I n f o \ V a l u e < / K e y > < / D i a g r a m O b j e c t K e y > < D i a g r a m O b j e c t K e y > < K e y > M e a s u r e s \ C o u n t   o f   I E   C o m p a t i b i l i t y   I n d i c a t o r < / K e y > < / D i a g r a m O b j e c t K e y > < D i a g r a m O b j e c t K e y > < K e y > M e a s u r e s \ C o u n t   o f   I E   C o m p a t i b i l i t y   I n d i c a t o r \ T a g I n f o \ F o r m u l a < / K e y > < / D i a g r a m O b j e c t K e y > < D i a g r a m O b j e c t K e y > < K e y > M e a s u r e s \ C o u n t   o f   I E   C o m p a t i b i l i t y   I n d i c a t o r \ T a g I n f o \ V a l u e < / K e y > < / D i a g r a m O b j e c t K e y > < D i a g r a m O b j e c t K e y > < K e y > M e a s u r e s \ C o u n t   o f   G a p   A n a l y s i s   I n d i c a t o r < / K e y > < / D i a g r a m O b j e c t K e y > < D i a g r a m O b j e c t K e y > < K e y > M e a s u r e s \ C o u n t   o f   G a p   A n a l y s i s   I n d i c a t o r \ T a g I n f o \ F o r m u l a < / K e y > < / D i a g r a m O b j e c t K e y > < D i a g r a m O b j e c t K e y > < K e y > M e a s u r e s \ C o u n t   o f   G a p   A n a l y s i s   I n d i c a t o r \ T a g I n f o \ V a l u e < / K e y > < / D i a g r a m O b j e c t K e y > < D i a g r a m O b j e c t K e y > < K e y > M e a s u r e s \ S u m   o f   S t a t e   M a c h i n e   C o m p a t i b i l i t y   I n d i c a t o r < / K e y > < / D i a g r a m O b j e c t K e y > < D i a g r a m O b j e c t K e y > < K e y > M e a s u r e s \ S u m   o f   S t a t e   M a c h i n e   C o m p a t i b i l i t y   I n d i c a t o r \ T a g I n f o \ F o r m u l a < / K e y > < / D i a g r a m O b j e c t K e y > < D i a g r a m O b j e c t K e y > < K e y > M e a s u r e s \ S u m   o f   S t a t e   M a c h i n e   C o m p a t i b i l i t y   I n d i c a t o r \ T a g I n f o \ V a l u e < / K e y > < / D i a g r a m O b j e c t K e y > < D i a g r a m O b j e c t K e y > < K e y > M e a s u r e s \ C o u n t   o f   S t a t e   M a c h i n e   C o m p a t i b i l i t y   I n d i c a t o r < / K e y > < / D i a g r a m O b j e c t K e y > < D i a g r a m O b j e c t K e y > < K e y > M e a s u r e s \ C o u n t   o f   S t a t e   M a c h i n e   C o m p a t i b i l i t y   I n d i c a t o r \ T a g I n f o \ F o r m u l a < / K e y > < / D i a g r a m O b j e c t K e y > < D i a g r a m O b j e c t K e y > < K e y > M e a s u r e s \ C o u n t   o f   S t a t e   M a c h i n e   C o m p a t i b i l i t y   I n d i c a t o r \ T a g I n f o \ V a l u e < / K e y > < / D i a g r a m O b j e c t K e y > < D i a g r a m O b j e c t K e y > < K e y > C o l u m n s \ A E S   S c e n a r i o < / K e y > < / D i a g r a m O b j e c t K e y > < D i a g r a m O b j e c t K e y > < K e y > C o l u m n s \ A E S   L 2 - L 3   G r o u p < / K e y > < / D i a g r a m O b j e c t K e y > < D i a g r a m O b j e c t K e y > < K e y > C o l u m n s \ E C S P 2   S c e n a r i o < / K e y > < / D i a g r a m O b j e c t K e y > < D i a g r a m O b j e c t K e y > < K e y > C o l u m n s \ E C S P 2   L 2 - L 3   G r o u p < / K e y > < / D i a g r a m O b j e c t K e y > < D i a g r a m O b j e c t K e y > < K e y > C o l u m n s \ T r a n s i t i o n   A n a l y s i s   O u t c o m e < / K e y > < / D i a g r a m O b j e c t K e y > < D i a g r a m O b j e c t K e y > < K e y > C o l u m n s \ G a p   A n a l y s i s   I n d i c a t o r < / K e y > < / D i a g r a m O b j e c t K e y > < D i a g r a m O b j e c t K e y > < K e y > C o l u m n s \ C o m p a t i b i l i t y   A s s e s s m e n t < / K e y > < / D i a g r a m O b j e c t K e y > < D i a g r a m O b j e c t K e y > < K e y > C o l u m n s \ I E   C o m p a t i b i l i t y   I n d i c a t o r < / K e y > < / D i a g r a m O b j e c t K e y > < D i a g r a m O b j e c t K e y > < K e y > C o l u m n s \ S t a t e   M a c h i n e   C o m p a t i b i l i t y   I n d i c a t o r < / K e y > < / D i a g r a m O b j e c t K e y > < D i a g r a m O b j e c t K e y > < K e y > C o l u m n s \ T r a n s i t i o n   C o n f l i c t   E x p l a n a t i o n   a n d   o t h e r   R e m a r k s < / K e y > < / D i a g r a m O b j e c t K e y > < D i a g r a m O b j e c t K e y > < K e y > C o l u m n s \ P r e c o n d i t i o n   f o r   u s e   i n   A E S < / K e y > < / D i a g r a m O b j e c t K e y > < D i a g r a m O b j e c t K e y > < K e y > C o l u m n s \ R e s o l u t i o n   f o r   S t a t e   M a c h i n e < / K e y > < / D i a g r a m O b j e c t K e y > < D i a g r a m O b j e c t K e y > < K e y > C o l u m n s \ R e s o l u t i o n   f o r   C D   E x c h a n g e s < / K e y > < / D i a g r a m O b j e c t K e y > < D i a g r a m O b j e c t K e y > < K e y > C o l u m n s \ R e m a r k   f o r   E D   e x c h a n g e s < / K e y > < / D i a g r a m O b j e c t K e y > < D i a g r a m O b j e c t K e y > < K e y > C o l u m n s \ R e f e r e n c e   t o   T r a n s i t i o n a l   S c e n a r i o < / K e y > < / D i a g r a m O b j e c t K e y > < D i a g r a m O b j e c t K e y > < K e y > C o l u m n s \ S c e n a r i o   K e y < / K e y > < / D i a g r a m O b j e c t K e y > < D i a g r a m O b j e c t K e y > < K e y > L i n k s \ & l t ; C o l u m n s \ C o u n t   o f   S c e n a r i o   K e y & g t ; - & l t ; M e a s u r e s \ S c e n a r i o   K e y & g t ; < / K e y > < / D i a g r a m O b j e c t K e y > < D i a g r a m O b j e c t K e y > < K e y > L i n k s \ & l t ; C o l u m n s \ C o u n t   o f   S c e n a r i o   K e y & g t ; - & l t ; M e a s u r e s \ S c e n a r i o   K e y & g t ; \ C O L U M N < / K e y > < / D i a g r a m O b j e c t K e y > < D i a g r a m O b j e c t K e y > < K e y > L i n k s \ & l t ; C o l u m n s \ C o u n t   o f   S c e n a r i o   K e y & g t ; - & l t ; M e a s u r e s \ S c e n a r i o   K e y & g t ; \ M E A S U R E < / K e y > < / D i a g r a m O b j e c t K e y > < D i a g r a m O b j e c t K e y > < K e y > L i n k s \ & l t ; C o l u m n s \ S u m   o f   I E   C o m p a t i b i l i t y   I n d i c a t o r & g t ; - & l t ; M e a s u r e s \ I E   C o m p a t i b i l i t y   I n d i c a t o r & g t ; < / K e y > < / D i a g r a m O b j e c t K e y > < D i a g r a m O b j e c t K e y > < K e y > L i n k s \ & l t ; C o l u m n s \ S u m   o f   I E   C o m p a t i b i l i t y   I n d i c a t o r & g t ; - & l t ; M e a s u r e s \ I E   C o m p a t i b i l i t y   I n d i c a t o r & g t ; \ C O L U M N < / K e y > < / D i a g r a m O b j e c t K e y > < D i a g r a m O b j e c t K e y > < K e y > L i n k s \ & l t ; C o l u m n s \ S u m   o f   I E   C o m p a t i b i l i t y   I n d i c a t o r & g t ; - & l t ; M e a s u r e s \ I E   C o m p a t i b i l i t y   I n d i c a t o r & g t ; \ M E A S U R E < / K e y > < / D i a g r a m O b j e c t K e y > < D i a g r a m O b j e c t K e y > < K e y > L i n k s \ & l t ; C o l u m n s \ V a r   o f   I E   C o m p a t i b i l i t y   I n d i c a t o r & g t ; - & l t ; M e a s u r e s \ I E   C o m p a t i b i l i t y   I n d i c a t o r & g t ; < / K e y > < / D i a g r a m O b j e c t K e y > < D i a g r a m O b j e c t K e y > < K e y > L i n k s \ & l t ; C o l u m n s \ V a r   o f   I E   C o m p a t i b i l i t y   I n d i c a t o r & g t ; - & l t ; M e a s u r e s \ I E   C o m p a t i b i l i t y   I n d i c a t o r & g t ; \ C O L U M N < / K e y > < / D i a g r a m O b j e c t K e y > < D i a g r a m O b j e c t K e y > < K e y > L i n k s \ & l t ; C o l u m n s \ V a r   o f   I E   C o m p a t i b i l i t y   I n d i c a t o r & g t ; - & l t ; M e a s u r e s \ I E   C o m p a t i b i l i t y   I n d i c a t o r & g t ; \ M E A S U R E < / K e y > < / D i a g r a m O b j e c t K e y > < D i a g r a m O b j e c t K e y > < K e y > L i n k s \ & l t ; C o l u m n s \ S u m   o f   G a p   A n a l y s i s   I n d i c a t o r & g t ; - & l t ; M e a s u r e s \ G a p   A n a l y s i s   I n d i c a t o r & g t ; < / K e y > < / D i a g r a m O b j e c t K e y > < D i a g r a m O b j e c t K e y > < K e y > L i n k s \ & l t ; C o l u m n s \ S u m   o f   G a p   A n a l y s i s   I n d i c a t o r & g t ; - & l t ; M e a s u r e s \ G a p   A n a l y s i s   I n d i c a t o r & g t ; \ C O L U M N < / K e y > < / D i a g r a m O b j e c t K e y > < D i a g r a m O b j e c t K e y > < K e y > L i n k s \ & l t ; C o l u m n s \ S u m   o f   G a p   A n a l y s i s   I n d i c a t o r & g t ; - & l t ; M e a s u r e s \ G a p   A n a l y s i s   I n d i c a t o r & g t ; \ M E A S U R E < / K e y > < / D i a g r a m O b j e c t K e y > < D i a g r a m O b j e c t K e y > < K e y > L i n k s \ & l t ; C o l u m n s \ D i s t i n c t   C o u n t   o f   G a p   A n a l y s i s   I n d i c a t o r & g t ; - & l t ; M e a s u r e s \ G a p   A n a l y s i s   I n d i c a t o r & g t ; < / K e y > < / D i a g r a m O b j e c t K e y > < D i a g r a m O b j e c t K e y > < K e y > L i n k s \ & l t ; C o l u m n s \ D i s t i n c t   C o u n t   o f   G a p   A n a l y s i s   I n d i c a t o r & g t ; - & l t ; M e a s u r e s \ G a p   A n a l y s i s   I n d i c a t o r & g t ; \ C O L U M N < / K e y > < / D i a g r a m O b j e c t K e y > < D i a g r a m O b j e c t K e y > < K e y > L i n k s \ & l t ; C o l u m n s \ D i s t i n c t   C o u n t   o f   G a p   A n a l y s i s   I n d i c a t o r & g t ; - & l t ; M e a s u r e s \ G a p   A n a l y s i s   I n d i c a t o r & g t ; \ M E A S U R E < / K e y > < / D i a g r a m O b j e c t K e y > < D i a g r a m O b j e c t K e y > < K e y > L i n k s \ & l t ; C o l u m n s \ V a r   o f   G a p   A n a l y s i s   I n d i c a t o r & g t ; - & l t ; M e a s u r e s \ G a p   A n a l y s i s   I n d i c a t o r & g t ; < / K e y > < / D i a g r a m O b j e c t K e y > < D i a g r a m O b j e c t K e y > < K e y > L i n k s \ & l t ; C o l u m n s \ V a r   o f   G a p   A n a l y s i s   I n d i c a t o r & g t ; - & l t ; M e a s u r e s \ G a p   A n a l y s i s   I n d i c a t o r & g t ; \ C O L U M N < / K e y > < / D i a g r a m O b j e c t K e y > < D i a g r a m O b j e c t K e y > < K e y > L i n k s \ & l t ; C o l u m n s \ V a r   o f   G a p   A n a l y s i s   I n d i c a t o r & g t ; - & l t ; M e a s u r e s \ G a p   A n a l y s i s   I n d i c a t o r & g t ; \ M E A S U R E < / K e y > < / D i a g r a m O b j e c t K e y > < D i a g r a m O b j e c t K e y > < K e y > L i n k s \ & l t ; C o l u m n s \ D i s t i n c t   C o u n t   o f   I E   C o m p a t i b i l i t y   I n d i c a t o r & g t ; - & l t ; M e a s u r e s \ I E   C o m p a t i b i l i t y   I n d i c a t o r & g t ; < / K e y > < / D i a g r a m O b j e c t K e y > < D i a g r a m O b j e c t K e y > < K e y > L i n k s \ & l t ; C o l u m n s \ D i s t i n c t   C o u n t   o f   I E   C o m p a t i b i l i t y   I n d i c a t o r & g t ; - & l t ; M e a s u r e s \ I E   C o m p a t i b i l i t y   I n d i c a t o r & g t ; \ C O L U M N < / K e y > < / D i a g r a m O b j e c t K e y > < D i a g r a m O b j e c t K e y > < K e y > L i n k s \ & l t ; C o l u m n s \ D i s t i n c t   C o u n t   o f   I E   C o m p a t i b i l i t y   I n d i c a t o r & g t ; - & l t ; M e a s u r e s \ I E   C o m p a t i b i l i t y   I n d i c a t o r & g t ; \ M E A S U R E < / K e y > < / D i a g r a m O b j e c t K e y > < D i a g r a m O b j e c t K e y > < K e y > L i n k s \ & l t ; C o l u m n s \ C o u n t   o f   I E   C o m p a t i b i l i t y   I n d i c a t o r & g t ; - & l t ; M e a s u r e s \ I E   C o m p a t i b i l i t y   I n d i c a t o r & g t ; < / K e y > < / D i a g r a m O b j e c t K e y > < D i a g r a m O b j e c t K e y > < K e y > L i n k s \ & l t ; C o l u m n s \ C o u n t   o f   I E   C o m p a t i b i l i t y   I n d i c a t o r & g t ; - & l t ; M e a s u r e s \ I E   C o m p a t i b i l i t y   I n d i c a t o r & g t ; \ C O L U M N < / K e y > < / D i a g r a m O b j e c t K e y > < D i a g r a m O b j e c t K e y > < K e y > L i n k s \ & l t ; C o l u m n s \ C o u n t   o f   I E   C o m p a t i b i l i t y   I n d i c a t o r & g t ; - & l t ; M e a s u r e s \ I E   C o m p a t i b i l i t y   I n d i c a t o r & g t ; \ M E A S U R E < / K e y > < / D i a g r a m O b j e c t K e y > < D i a g r a m O b j e c t K e y > < K e y > L i n k s \ & l t ; C o l u m n s \ C o u n t   o f   G a p   A n a l y s i s   I n d i c a t o r & g t ; - & l t ; M e a s u r e s \ G a p   A n a l y s i s   I n d i c a t o r & g t ; < / K e y > < / D i a g r a m O b j e c t K e y > < D i a g r a m O b j e c t K e y > < K e y > L i n k s \ & l t ; C o l u m n s \ C o u n t   o f   G a p   A n a l y s i s   I n d i c a t o r & g t ; - & l t ; M e a s u r e s \ G a p   A n a l y s i s   I n d i c a t o r & g t ; \ C O L U M N < / K e y > < / D i a g r a m O b j e c t K e y > < D i a g r a m O b j e c t K e y > < K e y > L i n k s \ & l t ; C o l u m n s \ C o u n t   o f   G a p   A n a l y s i s   I n d i c a t o r & g t ; - & l t ; M e a s u r e s \ G a p   A n a l y s i s   I n d i c a t o r & g t ; \ M E A S U R E < / K e y > < / D i a g r a m O b j e c t K e y > < D i a g r a m O b j e c t K e y > < K e y > L i n k s \ & l t ; C o l u m n s \ S u m   o f   S t a t e   M a c h i n e   C o m p a t i b i l i t y   I n d i c a t o r & g t ; - & l t ; M e a s u r e s \ S t a t e   M a c h i n e   C o m p a t i b i l i t y   I n d i c a t o r & g t ; < / K e y > < / D i a g r a m O b j e c t K e y > < D i a g r a m O b j e c t K e y > < K e y > L i n k s \ & l t ; C o l u m n s \ S u m   o f   S t a t e   M a c h i n e   C o m p a t i b i l i t y   I n d i c a t o r & g t ; - & l t ; M e a s u r e s \ S t a t e   M a c h i n e   C o m p a t i b i l i t y   I n d i c a t o r & g t ; \ C O L U M N < / K e y > < / D i a g r a m O b j e c t K e y > < D i a g r a m O b j e c t K e y > < K e y > L i n k s \ & l t ; C o l u m n s \ S u m   o f   S t a t e   M a c h i n e   C o m p a t i b i l i t y   I n d i c a t o r & g t ; - & l t ; M e a s u r e s \ S t a t e   M a c h i n e   C o m p a t i b i l i t y   I n d i c a t o r & g t ; \ M E A S U R E < / K e y > < / D i a g r a m O b j e c t K e y > < D i a g r a m O b j e c t K e y > < K e y > L i n k s \ & l t ; C o l u m n s \ C o u n t   o f   S t a t e   M a c h i n e   C o m p a t i b i l i t y   I n d i c a t o r & g t ; - & l t ; M e a s u r e s \ S t a t e   M a c h i n e   C o m p a t i b i l i t y   I n d i c a t o r & g t ; < / K e y > < / D i a g r a m O b j e c t K e y > < D i a g r a m O b j e c t K e y > < K e y > L i n k s \ & l t ; C o l u m n s \ C o u n t   o f   S t a t e   M a c h i n e   C o m p a t i b i l i t y   I n d i c a t o r & g t ; - & l t ; M e a s u r e s \ S t a t e   M a c h i n e   C o m p a t i b i l i t y   I n d i c a t o r & g t ; \ C O L U M N < / K e y > < / D i a g r a m O b j e c t K e y > < D i a g r a m O b j e c t K e y > < K e y > L i n k s \ & l t ; C o l u m n s \ C o u n t   o f   S t a t e   M a c h i n e   C o m p a t i b i l i t y   I n d i c a t o r & g t ; - & l t ; M e a s u r e s \ S t a t e   M a c h i n e   C o m p a t i b i l i t y   I n d i c a t o r & g t ; \ M E A S U R E 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 M e a s u r e s \ S c e n a r i o   K e y s < / K e y > < / a : K e y > < a : V a l u e   i : t y p e = " M e a s u r e G r i d N o d e V i e w S t a t e " > < L a y e d O u t > t r u e < / L a y e d O u t > < / a : V a l u e > < / a : K e y V a l u e O f D i a g r a m O b j e c t K e y a n y T y p e z b w N T n L X > < a : K e y V a l u e O f D i a g r a m O b j e c t K e y a n y T y p e z b w N T n L X > < a : K e y > < K e y > M e a s u r e s \ S c e n a r i o   K e y s \ T a g I n f o \ F o r m u l a < / K e y > < / a : K e y > < a : V a l u e   i : t y p e = " M e a s u r e G r i d V i e w S t a t e I D i a g r a m T a g A d d i t i o n a l I n f o " / > < / a : K e y V a l u e O f D i a g r a m O b j e c t K e y a n y T y p e z b w N T n L X > < a : K e y V a l u e O f D i a g r a m O b j e c t K e y a n y T y p e z b w N T n L X > < a : K e y > < K e y > M e a s u r e s \ S c e n a r i o   K e y s \ T a g I n f o \ V a l u e < / K e y > < / a : K e y > < a : V a l u e   i : t y p e = " M e a s u r e G r i d V i e w S t a t e I D i a g r a m T a g A d d i t i o n a l I n f o " / > < / a : K e y V a l u e O f D i a g r a m O b j e c t K e y a n y T y p e z b w N T n L X > < a : K e y V a l u e O f D i a g r a m O b j e c t K e y a n y T y p e z b w N T n L X > < a : K e y > < K e y > M e a s u r e s \ I E   C o m p a t i b i l i t y   I n d i c a t o r s < / K e y > < / a : K e y > < a : V a l u e   i : t y p e = " M e a s u r e G r i d N o d e V i e w S t a t e " > < L a y e d O u t > t r u e < / L a y e d O u t > < R o w > 1 < / R o w > < / a : V a l u e > < / a : K e y V a l u e O f D i a g r a m O b j e c t K e y a n y T y p e z b w N T n L X > < a : K e y V a l u e O f D i a g r a m O b j e c t K e y a n y T y p e z b w N T n L X > < a : K e y > < K e y > M e a s u r e s \ I E   C o m p a t i b i l i t y   I n d i c a t o r s \ T a g I n f o \ F o r m u l a < / K e y > < / a : K e y > < a : V a l u e   i : t y p e = " M e a s u r e G r i d V i e w S t a t e I D i a g r a m T a g A d d i t i o n a l I n f o " / > < / a : K e y V a l u e O f D i a g r a m O b j e c t K e y a n y T y p e z b w N T n L X > < a : K e y V a l u e O f D i a g r a m O b j e c t K e y a n y T y p e z b w N T n L X > < a : K e y > < K e y > M e a s u r e s \ I E   C o m p a t i b i l i t y   I n d i c a t o r s \ T a g I n f o \ V a l u e < / K e y > < / a : K e y > < a : V a l u e   i : t y p e = " M e a s u r e G r i d V i e w S t a t e I D i a g r a m T a g A d d i t i o n a l I n f o " / > < / a : K e y V a l u e O f D i a g r a m O b j e c t K e y a n y T y p e z b w N T n L X > < a : K e y V a l u e O f D i a g r a m O b j e c t K e y a n y T y p e z b w N T n L X > < a : K e y > < K e y > M e a s u r e s \ G a p   A n a l y s i s   I n d i c a t o r s < / K e y > < / a : K e y > < a : V a l u e   i : t y p e = " M e a s u r e G r i d N o d e V i e w S t a t e " > < L a y e d O u t > t r u e < / L a y e d O u t > < R o w > 2 < / R o w > < / a : V a l u e > < / a : K e y V a l u e O f D i a g r a m O b j e c t K e y a n y T y p e z b w N T n L X > < a : K e y V a l u e O f D i a g r a m O b j e c t K e y a n y T y p e z b w N T n L X > < a : K e y > < K e y > M e a s u r e s \ G a p   A n a l y s i s   I n d i c a t o r s \ T a g I n f o \ F o r m u l a < / K e y > < / a : K e y > < a : V a l u e   i : t y p e = " M e a s u r e G r i d V i e w S t a t e I D i a g r a m T a g A d d i t i o n a l I n f o " / > < / a : K e y V a l u e O f D i a g r a m O b j e c t K e y a n y T y p e z b w N T n L X > < a : K e y V a l u e O f D i a g r a m O b j e c t K e y a n y T y p e z b w N T n L X > < a : K e y > < K e y > M e a s u r e s \ G a p   A n a l y s i s   I n d i c a t o r s \ T a g I n f o \ V a l u e < / K e y > < / a : K e y > < a : V a l u e   i : t y p e = " M e a s u r e G r i d V i e w S t a t e I D i a g r a m T a g A d d i t i o n a l I n f o " / > < / a : K e y V a l u e O f D i a g r a m O b j e c t K e y a n y T y p e z b w N T n L X > < a : K e y V a l u e O f D i a g r a m O b j e c t K e y a n y T y p e z b w N T n L X > < a : K e y > < K e y > M e a s u r e s \ C o u n t   o f   S c e n a r i o   K e y < / K e y > < / a : K e y > < a : V a l u e   i : t y p e = " M e a s u r e G r i d N o d e V i e w S t a t e " > < C o l u m n > 1 5 < / C o l u m n > < L a y e d O u t > t r u e < / L a y e d O u t > < W a s U I I n v i s i b l e > t r u e < / W a s U I I n v i s i b l e > < / a : V a l u e > < / a : K e y V a l u e O f D i a g r a m O b j e c t K e y a n y T y p e z b w N T n L X > < a : K e y V a l u e O f D i a g r a m O b j e c t K e y a n y T y p e z b w N T n L X > < a : K e y > < K e y > M e a s u r e s \ C o u n t   o f   S c e n a r i o   K e y \ T a g I n f o \ F o r m u l a < / K e y > < / a : K e y > < a : V a l u e   i : t y p e = " M e a s u r e G r i d V i e w S t a t e I D i a g r a m T a g A d d i t i o n a l I n f o " / > < / a : K e y V a l u e O f D i a g r a m O b j e c t K e y a n y T y p e z b w N T n L X > < a : K e y V a l u e O f D i a g r a m O b j e c t K e y a n y T y p e z b w N T n L X > < a : K e y > < K e y > M e a s u r e s \ C o u n t   o f   S c e n a r i o   K e y \ T a g I n f o \ V a l u e < / K e y > < / a : K e y > < a : V a l u e   i : t y p e = " M e a s u r e G r i d V i e w S t a t e I D i a g r a m T a g A d d i t i o n a l I n f o " / > < / a : K e y V a l u e O f D i a g r a m O b j e c t K e y a n y T y p e z b w N T n L X > < a : K e y V a l u e O f D i a g r a m O b j e c t K e y a n y T y p e z b w N T n L X > < a : K e y > < K e y > M e a s u r e s \ S u m   o f   I E   C o m p a t i b i l i t y   I n d i c a t o r < / K e y > < / a : K e y > < a : V a l u e   i : t y p e = " M e a s u r e G r i d N o d e V i e w S t a t e " > < C o l u m n > 6 < / C o l u m n > < L a y e d O u t > t r u e < / L a y e d O u t > < W a s U I I n v i s i b l e > t r u e < / W a s U I I n v i s i b l e > < / a : V a l u e > < / a : K e y V a l u e O f D i a g r a m O b j e c t K e y a n y T y p e z b w N T n L X > < a : K e y V a l u e O f D i a g r a m O b j e c t K e y a n y T y p e z b w N T n L X > < a : K e y > < K e y > M e a s u r e s \ S u m   o f   I E   C o m p a t i b i l i t y   I n d i c a t o r \ T a g I n f o \ F o r m u l a < / K e y > < / a : K e y > < a : V a l u e   i : t y p e = " M e a s u r e G r i d V i e w S t a t e I D i a g r a m T a g A d d i t i o n a l I n f o " / > < / a : K e y V a l u e O f D i a g r a m O b j e c t K e y a n y T y p e z b w N T n L X > < a : K e y V a l u e O f D i a g r a m O b j e c t K e y a n y T y p e z b w N T n L X > < a : K e y > < K e y > M e a s u r e s \ S u m   o f   I E   C o m p a t i b i l i t y   I n d i c a t o r \ T a g I n f o \ V a l u e < / K e y > < / a : K e y > < a : V a l u e   i : t y p e = " M e a s u r e G r i d V i e w S t a t e I D i a g r a m T a g A d d i t i o n a l I n f o " / > < / a : K e y V a l u e O f D i a g r a m O b j e c t K e y a n y T y p e z b w N T n L X > < a : K e y V a l u e O f D i a g r a m O b j e c t K e y a n y T y p e z b w N T n L X > < a : K e y > < K e y > M e a s u r e s \ V a r   o f   I E   C o m p a t i b i l i t y   I n d i c a t o r < / K e y > < / a : K e y > < a : V a l u e   i : t y p e = " M e a s u r e G r i d N o d e V i e w S t a t e " > < C o l u m n > 6 < / C o l u m n > < L a y e d O u t > t r u e < / L a y e d O u t > < R o w > 1 < / R o w > < W a s U I I n v i s i b l e > t r u e < / W a s U I I n v i s i b l e > < / a : V a l u e > < / a : K e y V a l u e O f D i a g r a m O b j e c t K e y a n y T y p e z b w N T n L X > < a : K e y V a l u e O f D i a g r a m O b j e c t K e y a n y T y p e z b w N T n L X > < a : K e y > < K e y > M e a s u r e s \ V a r   o f   I E   C o m p a t i b i l i t y   I n d i c a t o r \ T a g I n f o \ F o r m u l a < / K e y > < / a : K e y > < a : V a l u e   i : t y p e = " M e a s u r e G r i d V i e w S t a t e I D i a g r a m T a g A d d i t i o n a l I n f o " / > < / a : K e y V a l u e O f D i a g r a m O b j e c t K e y a n y T y p e z b w N T n L X > < a : K e y V a l u e O f D i a g r a m O b j e c t K e y a n y T y p e z b w N T n L X > < a : K e y > < K e y > M e a s u r e s \ V a r   o f   I E   C o m p a t i b i l i t y   I n d i c a t o r \ T a g I n f o \ V a l u e < / K e y > < / a : K e y > < a : V a l u e   i : t y p e = " M e a s u r e G r i d V i e w S t a t e I D i a g r a m T a g A d d i t i o n a l I n f o " / > < / a : K e y V a l u e O f D i a g r a m O b j e c t K e y a n y T y p e z b w N T n L X > < a : K e y V a l u e O f D i a g r a m O b j e c t K e y a n y T y p e z b w N T n L X > < a : K e y > < K e y > M e a s u r e s \ S u m   o f   G a p   A n a l y s i s   I n d i c a t o r < / K e y > < / a : K e y > < a : V a l u e   i : t y p e = " M e a s u r e G r i d N o d e V i e w S t a t e " > < C o l u m n > 4 < / C o l u m n > < L a y e d O u t > t r u e < / L a y e d O u t > < W a s U I I n v i s i b l e > t r u e < / W a s U I I n v i s i b l e > < / a : V a l u e > < / a : K e y V a l u e O f D i a g r a m O b j e c t K e y a n y T y p e z b w N T n L X > < a : K e y V a l u e O f D i a g r a m O b j e c t K e y a n y T y p e z b w N T n L X > < a : K e y > < K e y > M e a s u r e s \ S u m   o f   G a p   A n a l y s i s   I n d i c a t o r \ T a g I n f o \ F o r m u l a < / K e y > < / a : K e y > < a : V a l u e   i : t y p e = " M e a s u r e G r i d V i e w S t a t e I D i a g r a m T a g A d d i t i o n a l I n f o " / > < / a : K e y V a l u e O f D i a g r a m O b j e c t K e y a n y T y p e z b w N T n L X > < a : K e y V a l u e O f D i a g r a m O b j e c t K e y a n y T y p e z b w N T n L X > < a : K e y > < K e y > M e a s u r e s \ S u m   o f   G a p   A n a l y s i s   I n d i c a t o r \ T a g I n f o \ V a l u e < / K e y > < / a : K e y > < a : V a l u e   i : t y p e = " M e a s u r e G r i d V i e w S t a t e I D i a g r a m T a g A d d i t i o n a l I n f o " / > < / a : K e y V a l u e O f D i a g r a m O b j e c t K e y a n y T y p e z b w N T n L X > < a : K e y V a l u e O f D i a g r a m O b j e c t K e y a n y T y p e z b w N T n L X > < a : K e y > < K e y > M e a s u r e s \ D i s t i n c t   C o u n t   o f   G a p   A n a l y s i s   I n d i c a t o r < / K e y > < / a : K e y > < a : V a l u e   i : t y p e = " M e a s u r e G r i d N o d e V i e w S t a t e " > < C o l u m n > 4 < / C o l u m n > < L a y e d O u t > t r u e < / L a y e d O u t > < R o w > 1 < / R o w > < W a s U I I n v i s i b l e > t r u e < / W a s U I I n v i s i b l e > < / a : V a l u e > < / a : K e y V a l u e O f D i a g r a m O b j e c t K e y a n y T y p e z b w N T n L X > < a : K e y V a l u e O f D i a g r a m O b j e c t K e y a n y T y p e z b w N T n L X > < a : K e y > < K e y > M e a s u r e s \ D i s t i n c t   C o u n t   o f   G a p   A n a l y s i s   I n d i c a t o r \ T a g I n f o \ F o r m u l a < / K e y > < / a : K e y > < a : V a l u e   i : t y p e = " M e a s u r e G r i d V i e w S t a t e I D i a g r a m T a g A d d i t i o n a l I n f o " / > < / a : K e y V a l u e O f D i a g r a m O b j e c t K e y a n y T y p e z b w N T n L X > < a : K e y V a l u e O f D i a g r a m O b j e c t K e y a n y T y p e z b w N T n L X > < a : K e y > < K e y > M e a s u r e s \ D i s t i n c t   C o u n t   o f   G a p   A n a l y s i s   I n d i c a t o r \ T a g I n f o \ V a l u e < / K e y > < / a : K e y > < a : V a l u e   i : t y p e = " M e a s u r e G r i d V i e w S t a t e I D i a g r a m T a g A d d i t i o n a l I n f o " / > < / a : K e y V a l u e O f D i a g r a m O b j e c t K e y a n y T y p e z b w N T n L X > < a : K e y V a l u e O f D i a g r a m O b j e c t K e y a n y T y p e z b w N T n L X > < a : K e y > < K e y > M e a s u r e s \ V a r   o f   G a p   A n a l y s i s   I n d i c a t o r < / K e y > < / a : K e y > < a : V a l u e   i : t y p e = " M e a s u r e G r i d N o d e V i e w S t a t e " > < C o l u m n > 4 < / C o l u m n > < L a y e d O u t > t r u e < / L a y e d O u t > < R o w > 2 < / R o w > < W a s U I I n v i s i b l e > t r u e < / W a s U I I n v i s i b l e > < / a : V a l u e > < / a : K e y V a l u e O f D i a g r a m O b j e c t K e y a n y T y p e z b w N T n L X > < a : K e y V a l u e O f D i a g r a m O b j e c t K e y a n y T y p e z b w N T n L X > < a : K e y > < K e y > M e a s u r e s \ V a r   o f   G a p   A n a l y s i s   I n d i c a t o r \ T a g I n f o \ F o r m u l a < / K e y > < / a : K e y > < a : V a l u e   i : t y p e = " M e a s u r e G r i d V i e w S t a t e I D i a g r a m T a g A d d i t i o n a l I n f o " / > < / a : K e y V a l u e O f D i a g r a m O b j e c t K e y a n y T y p e z b w N T n L X > < a : K e y V a l u e O f D i a g r a m O b j e c t K e y a n y T y p e z b w N T n L X > < a : K e y > < K e y > M e a s u r e s \ V a r   o f   G a p   A n a l y s i s   I n d i c a t o r \ T a g I n f o \ V a l u e < / K e y > < / a : K e y > < a : V a l u e   i : t y p e = " M e a s u r e G r i d V i e w S t a t e I D i a g r a m T a g A d d i t i o n a l I n f o " / > < / a : K e y V a l u e O f D i a g r a m O b j e c t K e y a n y T y p e z b w N T n L X > < a : K e y V a l u e O f D i a g r a m O b j e c t K e y a n y T y p e z b w N T n L X > < a : K e y > < K e y > M e a s u r e s \ D i s t i n c t   C o u n t   o f   I E   C o m p a t i b i l i t y   I n d i c a t o r < / K e y > < / a : K e y > < a : V a l u e   i : t y p e = " M e a s u r e G r i d N o d e V i e w S t a t e " > < C o l u m n > 6 < / C o l u m n > < L a y e d O u t > t r u e < / L a y e d O u t > < R o w > 2 < / R o w > < W a s U I I n v i s i b l e > t r u e < / W a s U I I n v i s i b l e > < / a : V a l u e > < / a : K e y V a l u e O f D i a g r a m O b j e c t K e y a n y T y p e z b w N T n L X > < a : K e y V a l u e O f D i a g r a m O b j e c t K e y a n y T y p e z b w N T n L X > < a : K e y > < K e y > M e a s u r e s \ D i s t i n c t   C o u n t   o f   I E   C o m p a t i b i l i t y   I n d i c a t o r \ T a g I n f o \ F o r m u l a < / K e y > < / a : K e y > < a : V a l u e   i : t y p e = " M e a s u r e G r i d V i e w S t a t e I D i a g r a m T a g A d d i t i o n a l I n f o " / > < / a : K e y V a l u e O f D i a g r a m O b j e c t K e y a n y T y p e z b w N T n L X > < a : K e y V a l u e O f D i a g r a m O b j e c t K e y a n y T y p e z b w N T n L X > < a : K e y > < K e y > M e a s u r e s \ D i s t i n c t   C o u n t   o f   I E   C o m p a t i b i l i t y   I n d i c a t o r \ T a g I n f o \ V a l u e < / K e y > < / a : K e y > < a : V a l u e   i : t y p e = " M e a s u r e G r i d V i e w S t a t e I D i a g r a m T a g A d d i t i o n a l I n f o " / > < / a : K e y V a l u e O f D i a g r a m O b j e c t K e y a n y T y p e z b w N T n L X > < a : K e y V a l u e O f D i a g r a m O b j e c t K e y a n y T y p e z b w N T n L X > < a : K e y > < K e y > M e a s u r e s \ C o u n t   o f   I E   C o m p a t i b i l i t y   I n d i c a t o r < / K e y > < / a : K e y > < a : V a l u e   i : t y p e = " M e a s u r e G r i d N o d e V i e w S t a t e " > < C o l u m n > 6 < / C o l u m n > < L a y e d O u t > t r u e < / L a y e d O u t > < R o w > 3 < / R o w > < W a s U I I n v i s i b l e > t r u e < / W a s U I I n v i s i b l e > < / a : V a l u e > < / a : K e y V a l u e O f D i a g r a m O b j e c t K e y a n y T y p e z b w N T n L X > < a : K e y V a l u e O f D i a g r a m O b j e c t K e y a n y T y p e z b w N T n L X > < a : K e y > < K e y > M e a s u r e s \ C o u n t   o f   I E   C o m p a t i b i l i t y   I n d i c a t o r \ T a g I n f o \ F o r m u l a < / K e y > < / a : K e y > < a : V a l u e   i : t y p e = " M e a s u r e G r i d V i e w S t a t e I D i a g r a m T a g A d d i t i o n a l I n f o " / > < / a : K e y V a l u e O f D i a g r a m O b j e c t K e y a n y T y p e z b w N T n L X > < a : K e y V a l u e O f D i a g r a m O b j e c t K e y a n y T y p e z b w N T n L X > < a : K e y > < K e y > M e a s u r e s \ C o u n t   o f   I E   C o m p a t i b i l i t y   I n d i c a t o r \ T a g I n f o \ V a l u e < / K e y > < / a : K e y > < a : V a l u e   i : t y p e = " M e a s u r e G r i d V i e w S t a t e I D i a g r a m T a g A d d i t i o n a l I n f o " / > < / a : K e y V a l u e O f D i a g r a m O b j e c t K e y a n y T y p e z b w N T n L X > < a : K e y V a l u e O f D i a g r a m O b j e c t K e y a n y T y p e z b w N T n L X > < a : K e y > < K e y > M e a s u r e s \ C o u n t   o f   G a p   A n a l y s i s   I n d i c a t o r < / K e y > < / a : K e y > < a : V a l u e   i : t y p e = " M e a s u r e G r i d N o d e V i e w S t a t e " > < C o l u m n > 4 < / C o l u m n > < L a y e d O u t > t r u e < / L a y e d O u t > < R o w > 3 < / R o w > < W a s U I I n v i s i b l e > t r u e < / W a s U I I n v i s i b l e > < / a : V a l u e > < / a : K e y V a l u e O f D i a g r a m O b j e c t K e y a n y T y p e z b w N T n L X > < a : K e y V a l u e O f D i a g r a m O b j e c t K e y a n y T y p e z b w N T n L X > < a : K e y > < K e y > M e a s u r e s \ C o u n t   o f   G a p   A n a l y s i s   I n d i c a t o r \ T a g I n f o \ F o r m u l a < / K e y > < / a : K e y > < a : V a l u e   i : t y p e = " M e a s u r e G r i d V i e w S t a t e I D i a g r a m T a g A d d i t i o n a l I n f o " / > < / a : K e y V a l u e O f D i a g r a m O b j e c t K e y a n y T y p e z b w N T n L X > < a : K e y V a l u e O f D i a g r a m O b j e c t K e y a n y T y p e z b w N T n L X > < a : K e y > < K e y > M e a s u r e s \ C o u n t   o f   G a p   A n a l y s i s   I n d i c a t o r \ T a g I n f o \ V a l u e < / K e y > < / a : K e y > < a : V a l u e   i : t y p e = " M e a s u r e G r i d V i e w S t a t e I D i a g r a m T a g A d d i t i o n a l I n f o " / > < / a : K e y V a l u e O f D i a g r a m O b j e c t K e y a n y T y p e z b w N T n L X > < a : K e y V a l u e O f D i a g r a m O b j e c t K e y a n y T y p e z b w N T n L X > < a : K e y > < K e y > M e a s u r e s \ S u m   o f   S t a t e   M a c h i n e   C o m p a t i b i l i t y   I n d i c a t o r < / K e y > < / a : K e y > < a : V a l u e   i : t y p e = " M e a s u r e G r i d N o d e V i e w S t a t e " > < C o l u m n > 7 < / C o l u m n > < L a y e d O u t > t r u e < / L a y e d O u t > < W a s U I I n v i s i b l e > t r u e < / W a s U I I n v i s i b l e > < / a : V a l u e > < / a : K e y V a l u e O f D i a g r a m O b j e c t K e y a n y T y p e z b w N T n L X > < a : K e y V a l u e O f D i a g r a m O b j e c t K e y a n y T y p e z b w N T n L X > < a : K e y > < K e y > M e a s u r e s \ S u m   o f   S t a t e   M a c h i n e   C o m p a t i b i l i t y   I n d i c a t o r \ T a g I n f o \ F o r m u l a < / K e y > < / a : K e y > < a : V a l u e   i : t y p e = " M e a s u r e G r i d V i e w S t a t e I D i a g r a m T a g A d d i t i o n a l I n f o " / > < / a : K e y V a l u e O f D i a g r a m O b j e c t K e y a n y T y p e z b w N T n L X > < a : K e y V a l u e O f D i a g r a m O b j e c t K e y a n y T y p e z b w N T n L X > < a : K e y > < K e y > M e a s u r e s \ S u m   o f   S t a t e   M a c h i n e   C o m p a t i b i l i t y   I n d i c a t o r \ T a g I n f o \ V a l u e < / K e y > < / a : K e y > < a : V a l u e   i : t y p e = " M e a s u r e G r i d V i e w S t a t e I D i a g r a m T a g A d d i t i o n a l I n f o " / > < / a : K e y V a l u e O f D i a g r a m O b j e c t K e y a n y T y p e z b w N T n L X > < a : K e y V a l u e O f D i a g r a m O b j e c t K e y a n y T y p e z b w N T n L X > < a : K e y > < K e y > M e a s u r e s \ C o u n t   o f   S t a t e   M a c h i n e   C o m p a t i b i l i t y   I n d i c a t o r < / K e y > < / a : K e y > < a : V a l u e   i : t y p e = " M e a s u r e G r i d N o d e V i e w S t a t e " > < C o l u m n > 7 < / C o l u m n > < L a y e d O u t > t r u e < / L a y e d O u t > < R o w > 1 < / R o w > < W a s U I I n v i s i b l e > t r u e < / W a s U I I n v i s i b l e > < / a : V a l u e > < / a : K e y V a l u e O f D i a g r a m O b j e c t K e y a n y T y p e z b w N T n L X > < a : K e y V a l u e O f D i a g r a m O b j e c t K e y a n y T y p e z b w N T n L X > < a : K e y > < K e y > M e a s u r e s \ C o u n t   o f   S t a t e   M a c h i n e   C o m p a t i b i l i t y   I n d i c a t o r \ T a g I n f o \ F o r m u l a < / K e y > < / a : K e y > < a : V a l u e   i : t y p e = " M e a s u r e G r i d V i e w S t a t e I D i a g r a m T a g A d d i t i o n a l I n f o " / > < / a : K e y V a l u e O f D i a g r a m O b j e c t K e y a n y T y p e z b w N T n L X > < a : K e y V a l u e O f D i a g r a m O b j e c t K e y a n y T y p e z b w N T n L X > < a : K e y > < K e y > M e a s u r e s \ C o u n t   o f   S t a t e   M a c h i n e   C o m p a t i b i l i t y   I n d i c a t o r \ T a g I n f o \ V a l u e < / K e y > < / a : K e y > < a : V a l u e   i : t y p e = " M e a s u r e G r i d V i e w S t a t e I D i a g r a m T a g A d d i t i o n a l I n f o " / > < / a : K e y V a l u e O f D i a g r a m O b j e c t K e y a n y T y p e z b w N T n L X > < a : K e y V a l u e O f D i a g r a m O b j e c t K e y a n y T y p e z b w N T n L X > < a : K e y > < K e y > C o l u m n s \ A E S   S c e n a r i o < / K e y > < / a : K e y > < a : V a l u e   i : t y p e = " M e a s u r e G r i d N o d e V i e w S t a t e " > < L a y e d O u t > t r u e < / L a y e d O u t > < / a : V a l u e > < / a : K e y V a l u e O f D i a g r a m O b j e c t K e y a n y T y p e z b w N T n L X > < a : K e y V a l u e O f D i a g r a m O b j e c t K e y a n y T y p e z b w N T n L X > < a : K e y > < K e y > C o l u m n s \ A E S   L 2 - L 3   G r o u p < / K e y > < / a : K e y > < a : V a l u e   i : t y p e = " M e a s u r e G r i d N o d e V i e w S t a t e " > < C o l u m n > 2 < / C o l u m n > < L a y e d O u t > t r u e < / L a y e d O u t > < / a : V a l u e > < / a : K e y V a l u e O f D i a g r a m O b j e c t K e y a n y T y p e z b w N T n L X > < a : K e y V a l u e O f D i a g r a m O b j e c t K e y a n y T y p e z b w N T n L X > < a : K e y > < K e y > C o l u m n s \ E C S P 2   S c e n a r i o < / K e y > < / a : K e y > < a : V a l u e   i : t y p e = " M e a s u r e G r i d N o d e V i e w S t a t e " > < C o l u m n > 1 < / C o l u m n > < L a y e d O u t > t r u e < / L a y e d O u t > < / a : V a l u e > < / a : K e y V a l u e O f D i a g r a m O b j e c t K e y a n y T y p e z b w N T n L X > < a : K e y V a l u e O f D i a g r a m O b j e c t K e y a n y T y p e z b w N T n L X > < a : K e y > < K e y > C o l u m n s \ E C S P 2   L 2 - L 3   G r o u p < / K e y > < / a : K e y > < a : V a l u e   i : t y p e = " M e a s u r e G r i d N o d e V i e w S t a t e " > < C o l u m n > 3 < / C o l u m n > < L a y e d O u t > t r u e < / L a y e d O u t > < / a : V a l u e > < / a : K e y V a l u e O f D i a g r a m O b j e c t K e y a n y T y p e z b w N T n L X > < a : K e y V a l u e O f D i a g r a m O b j e c t K e y a n y T y p e z b w N T n L X > < a : K e y > < K e y > C o l u m n s \ T r a n s i t i o n   A n a l y s i s   O u t c o m e < / K e y > < / a : K e y > < a : V a l u e   i : t y p e = " M e a s u r e G r i d N o d e V i e w S t a t e " > < C o l u m n > 1 3 < / C o l u m n > < L a y e d O u t > t r u e < / L a y e d O u t > < / a : V a l u e > < / a : K e y V a l u e O f D i a g r a m O b j e c t K e y a n y T y p e z b w N T n L X > < a : K e y V a l u e O f D i a g r a m O b j e c t K e y a n y T y p e z b w N T n L X > < a : K e y > < K e y > C o l u m n s \ G a p   A n a l y s i s   I n d i c a t o r < / K e y > < / a : K e y > < a : V a l u e   i : t y p e = " M e a s u r e G r i d N o d e V i e w S t a t e " > < C o l u m n > 4 < / C o l u m n > < L a y e d O u t > t r u e < / L a y e d O u t > < / a : V a l u e > < / a : K e y V a l u e O f D i a g r a m O b j e c t K e y a n y T y p e z b w N T n L X > < a : K e y V a l u e O f D i a g r a m O b j e c t K e y a n y T y p e z b w N T n L X > < a : K e y > < K e y > C o l u m n s \ C o m p a t i b i l i t y   A s s e s s m e n t < / K e y > < / a : K e y > < a : V a l u e   i : t y p e = " M e a s u r e G r i d N o d e V i e w S t a t e " > < C o l u m n > 5 < / C o l u m n > < L a y e d O u t > t r u e < / L a y e d O u t > < / a : V a l u e > < / a : K e y V a l u e O f D i a g r a m O b j e c t K e y a n y T y p e z b w N T n L X > < a : K e y V a l u e O f D i a g r a m O b j e c t K e y a n y T y p e z b w N T n L X > < a : K e y > < K e y > C o l u m n s \ I E   C o m p a t i b i l i t y   I n d i c a t o r < / K e y > < / a : K e y > < a : V a l u e   i : t y p e = " M e a s u r e G r i d N o d e V i e w S t a t e " > < C o l u m n > 6 < / C o l u m n > < L a y e d O u t > t r u e < / L a y e d O u t > < / a : V a l u e > < / a : K e y V a l u e O f D i a g r a m O b j e c t K e y a n y T y p e z b w N T n L X > < a : K e y V a l u e O f D i a g r a m O b j e c t K e y a n y T y p e z b w N T n L X > < a : K e y > < K e y > C o l u m n s \ S t a t e   M a c h i n e   C o m p a t i b i l i t y   I n d i c a t o r < / K e y > < / a : K e y > < a : V a l u e   i : t y p e = " M e a s u r e G r i d N o d e V i e w S t a t e " > < C o l u m n > 7 < / C o l u m n > < L a y e d O u t > t r u e < / L a y e d O u t > < / a : V a l u e > < / a : K e y V a l u e O f D i a g r a m O b j e c t K e y a n y T y p e z b w N T n L X > < a : K e y V a l u e O f D i a g r a m O b j e c t K e y a n y T y p e z b w N T n L X > < a : K e y > < K e y > C o l u m n s \ T r a n s i t i o n   C o n f l i c t   E x p l a n a t i o n   a n d   o t h e r   R e m a r k s < / K e y > < / a : K e y > < a : V a l u e   i : t y p e = " M e a s u r e G r i d N o d e V i e w S t a t e " > < C o l u m n > 1 4 < / C o l u m n > < L a y e d O u t > t r u e < / L a y e d O u t > < / a : V a l u e > < / a : K e y V a l u e O f D i a g r a m O b j e c t K e y a n y T y p e z b w N T n L X > < a : K e y V a l u e O f D i a g r a m O b j e c t K e y a n y T y p e z b w N T n L X > < a : K e y > < K e y > C o l u m n s \ P r e c o n d i t i o n   f o r   u s e   i n   A E S < / K e y > < / a : K e y > < a : V a l u e   i : t y p e = " M e a s u r e G r i d N o d e V i e w S t a t e " > < C o l u m n > 8 < / C o l u m n > < L a y e d O u t > t r u e < / L a y e d O u t > < / a : V a l u e > < / a : K e y V a l u e O f D i a g r a m O b j e c t K e y a n y T y p e z b w N T n L X > < a : K e y V a l u e O f D i a g r a m O b j e c t K e y a n y T y p e z b w N T n L X > < a : K e y > < K e y > C o l u m n s \ R e s o l u t i o n   f o r   S t a t e   M a c h i n e < / K e y > < / a : K e y > < a : V a l u e   i : t y p e = " M e a s u r e G r i d N o d e V i e w S t a t e " > < C o l u m n > 9 < / C o l u m n > < L a y e d O u t > t r u e < / L a y e d O u t > < / a : V a l u e > < / a : K e y V a l u e O f D i a g r a m O b j e c t K e y a n y T y p e z b w N T n L X > < a : K e y V a l u e O f D i a g r a m O b j e c t K e y a n y T y p e z b w N T n L X > < a : K e y > < K e y > C o l u m n s \ R e s o l u t i o n   f o r   C D   E x c h a n g e s < / K e y > < / a : K e y > < a : V a l u e   i : t y p e = " M e a s u r e G r i d N o d e V i e w S t a t e " > < C o l u m n > 1 0 < / C o l u m n > < L a y e d O u t > t r u e < / L a y e d O u t > < / a : V a l u e > < / a : K e y V a l u e O f D i a g r a m O b j e c t K e y a n y T y p e z b w N T n L X > < a : K e y V a l u e O f D i a g r a m O b j e c t K e y a n y T y p e z b w N T n L X > < a : K e y > < K e y > C o l u m n s \ R e m a r k   f o r   E D   e x c h a n g e s < / K e y > < / a : K e y > < a : V a l u e   i : t y p e = " M e a s u r e G r i d N o d e V i e w S t a t e " > < C o l u m n > 1 1 < / C o l u m n > < L a y e d O u t > t r u e < / L a y e d O u t > < / a : V a l u e > < / a : K e y V a l u e O f D i a g r a m O b j e c t K e y a n y T y p e z b w N T n L X > < a : K e y V a l u e O f D i a g r a m O b j e c t K e y a n y T y p e z b w N T n L X > < a : K e y > < K e y > C o l u m n s \ R e f e r e n c e   t o   T r a n s i t i o n a l   S c e n a r i o < / K e y > < / a : K e y > < a : V a l u e   i : t y p e = " M e a s u r e G r i d N o d e V i e w S t a t e " > < C o l u m n > 1 2 < / C o l u m n > < L a y e d O u t > t r u e < / L a y e d O u t > < / a : V a l u e > < / a : K e y V a l u e O f D i a g r a m O b j e c t K e y a n y T y p e z b w N T n L X > < a : K e y V a l u e O f D i a g r a m O b j e c t K e y a n y T y p e z b w N T n L X > < a : K e y > < K e y > C o l u m n s \ S c e n a r i o   K e y < / K e y > < / a : K e y > < a : V a l u e   i : t y p e = " M e a s u r e G r i d N o d e V i e w S t a t e " > < C o l u m n > 1 5 < / C o l u m n > < L a y e d O u t > t r u e < / L a y e d O u t > < / a : V a l u e > < / a : K e y V a l u e O f D i a g r a m O b j e c t K e y a n y T y p e z b w N T n L X > < a : K e y V a l u e O f D i a g r a m O b j e c t K e y a n y T y p e z b w N T n L X > < a : K e y > < K e y > L i n k s \ & l t ; C o l u m n s \ C o u n t   o f   S c e n a r i o   K e y & g t ; - & l t ; M e a s u r e s \ S c e n a r i o   K e y & g t ; < / K e y > < / a : K e y > < a : V a l u e   i : t y p e = " M e a s u r e G r i d V i e w S t a t e I D i a g r a m L i n k " / > < / a : K e y V a l u e O f D i a g r a m O b j e c t K e y a n y T y p e z b w N T n L X > < a : K e y V a l u e O f D i a g r a m O b j e c t K e y a n y T y p e z b w N T n L X > < a : K e y > < K e y > L i n k s \ & l t ; C o l u m n s \ C o u n t   o f   S c e n a r i o   K e y & g t ; - & l t ; M e a s u r e s \ S c e n a r i o   K e y & g t ; \ C O L U M N < / K e y > < / a : K e y > < a : V a l u e   i : t y p e = " M e a s u r e G r i d V i e w S t a t e I D i a g r a m L i n k E n d p o i n t " / > < / a : K e y V a l u e O f D i a g r a m O b j e c t K e y a n y T y p e z b w N T n L X > < a : K e y V a l u e O f D i a g r a m O b j e c t K e y a n y T y p e z b w N T n L X > < a : K e y > < K e y > L i n k s \ & l t ; C o l u m n s \ C o u n t   o f   S c e n a r i o   K e y & g t ; - & l t ; M e a s u r e s \ S c e n a r i o   K e y & g t ; \ M E A S U R E < / K e y > < / a : K e y > < a : V a l u e   i : t y p e = " M e a s u r e G r i d V i e w S t a t e I D i a g r a m L i n k E n d p o i n t " / > < / a : K e y V a l u e O f D i a g r a m O b j e c t K e y a n y T y p e z b w N T n L X > < a : K e y V a l u e O f D i a g r a m O b j e c t K e y a n y T y p e z b w N T n L X > < a : K e y > < K e y > L i n k s \ & l t ; C o l u m n s \ S u m   o f   I E   C o m p a t i b i l i t y   I n d i c a t o r & g t ; - & l t ; M e a s u r e s \ I E   C o m p a t i b i l i t y   I n d i c a t o r & g t ; < / K e y > < / a : K e y > < a : V a l u e   i : t y p e = " M e a s u r e G r i d V i e w S t a t e I D i a g r a m L i n k " / > < / a : K e y V a l u e O f D i a g r a m O b j e c t K e y a n y T y p e z b w N T n L X > < a : K e y V a l u e O f D i a g r a m O b j e c t K e y a n y T y p e z b w N T n L X > < a : K e y > < K e y > L i n k s \ & l t ; C o l u m n s \ S u m   o f   I E   C o m p a t i b i l i t y   I n d i c a t o r & g t ; - & l t ; M e a s u r e s \ I E   C o m p a t i b i l i t y   I n d i c a t o r & g t ; \ C O L U M N < / K e y > < / a : K e y > < a : V a l u e   i : t y p e = " M e a s u r e G r i d V i e w S t a t e I D i a g r a m L i n k E n d p o i n t " / > < / a : K e y V a l u e O f D i a g r a m O b j e c t K e y a n y T y p e z b w N T n L X > < a : K e y V a l u e O f D i a g r a m O b j e c t K e y a n y T y p e z b w N T n L X > < a : K e y > < K e y > L i n k s \ & l t ; C o l u m n s \ S u m   o f   I E   C o m p a t i b i l i t y   I n d i c a t o r & g t ; - & l t ; M e a s u r e s \ I E   C o m p a t i b i l i t y   I n d i c a t o r & g t ; \ M E A S U R E < / K e y > < / a : K e y > < a : V a l u e   i : t y p e = " M e a s u r e G r i d V i e w S t a t e I D i a g r a m L i n k E n d p o i n t " / > < / a : K e y V a l u e O f D i a g r a m O b j e c t K e y a n y T y p e z b w N T n L X > < a : K e y V a l u e O f D i a g r a m O b j e c t K e y a n y T y p e z b w N T n L X > < a : K e y > < K e y > L i n k s \ & l t ; C o l u m n s \ V a r   o f   I E   C o m p a t i b i l i t y   I n d i c a t o r & g t ; - & l t ; M e a s u r e s \ I E   C o m p a t i b i l i t y   I n d i c a t o r & g t ; < / K e y > < / a : K e y > < a : V a l u e   i : t y p e = " M e a s u r e G r i d V i e w S t a t e I D i a g r a m L i n k " / > < / a : K e y V a l u e O f D i a g r a m O b j e c t K e y a n y T y p e z b w N T n L X > < a : K e y V a l u e O f D i a g r a m O b j e c t K e y a n y T y p e z b w N T n L X > < a : K e y > < K e y > L i n k s \ & l t ; C o l u m n s \ V a r   o f   I E   C o m p a t i b i l i t y   I n d i c a t o r & g t ; - & l t ; M e a s u r e s \ I E   C o m p a t i b i l i t y   I n d i c a t o r & g t ; \ C O L U M N < / K e y > < / a : K e y > < a : V a l u e   i : t y p e = " M e a s u r e G r i d V i e w S t a t e I D i a g r a m L i n k E n d p o i n t " / > < / a : K e y V a l u e O f D i a g r a m O b j e c t K e y a n y T y p e z b w N T n L X > < a : K e y V a l u e O f D i a g r a m O b j e c t K e y a n y T y p e z b w N T n L X > < a : K e y > < K e y > L i n k s \ & l t ; C o l u m n s \ V a r   o f   I E   C o m p a t i b i l i t y   I n d i c a t o r & g t ; - & l t ; M e a s u r e s \ I E   C o m p a t i b i l i t y   I n d i c a t o r & g t ; \ M E A S U R E < / K e y > < / a : K e y > < a : V a l u e   i : t y p e = " M e a s u r e G r i d V i e w S t a t e I D i a g r a m L i n k E n d p o i n t " / > < / a : K e y V a l u e O f D i a g r a m O b j e c t K e y a n y T y p e z b w N T n L X > < a : K e y V a l u e O f D i a g r a m O b j e c t K e y a n y T y p e z b w N T n L X > < a : K e y > < K e y > L i n k s \ & l t ; C o l u m n s \ S u m   o f   G a p   A n a l y s i s   I n d i c a t o r & g t ; - & l t ; M e a s u r e s \ G a p   A n a l y s i s   I n d i c a t o r & g t ; < / K e y > < / a : K e y > < a : V a l u e   i : t y p e = " M e a s u r e G r i d V i e w S t a t e I D i a g r a m L i n k " / > < / a : K e y V a l u e O f D i a g r a m O b j e c t K e y a n y T y p e z b w N T n L X > < a : K e y V a l u e O f D i a g r a m O b j e c t K e y a n y T y p e z b w N T n L X > < a : K e y > < K e y > L i n k s \ & l t ; C o l u m n s \ S u m   o f   G a p   A n a l y s i s   I n d i c a t o r & g t ; - & l t ; M e a s u r e s \ G a p   A n a l y s i s   I n d i c a t o r & g t ; \ C O L U M N < / K e y > < / a : K e y > < a : V a l u e   i : t y p e = " M e a s u r e G r i d V i e w S t a t e I D i a g r a m L i n k E n d p o i n t " / > < / a : K e y V a l u e O f D i a g r a m O b j e c t K e y a n y T y p e z b w N T n L X > < a : K e y V a l u e O f D i a g r a m O b j e c t K e y a n y T y p e z b w N T n L X > < a : K e y > < K e y > L i n k s \ & l t ; C o l u m n s \ S u m   o f   G a p   A n a l y s i s   I n d i c a t o r & g t ; - & l t ; M e a s u r e s \ G a p   A n a l y s i s   I n d i c a t o r & g t ; \ M E A S U R E < / K e y > < / a : K e y > < a : V a l u e   i : t y p e = " M e a s u r e G r i d V i e w S t a t e I D i a g r a m L i n k E n d p o i n t " / > < / a : K e y V a l u e O f D i a g r a m O b j e c t K e y a n y T y p e z b w N T n L X > < a : K e y V a l u e O f D i a g r a m O b j e c t K e y a n y T y p e z b w N T n L X > < a : K e y > < K e y > L i n k s \ & l t ; C o l u m n s \ D i s t i n c t   C o u n t   o f   G a p   A n a l y s i s   I n d i c a t o r & g t ; - & l t ; M e a s u r e s \ G a p   A n a l y s i s   I n d i c a t o r & g t ; < / K e y > < / a : K e y > < a : V a l u e   i : t y p e = " M e a s u r e G r i d V i e w S t a t e I D i a g r a m L i n k " / > < / a : K e y V a l u e O f D i a g r a m O b j e c t K e y a n y T y p e z b w N T n L X > < a : K e y V a l u e O f D i a g r a m O b j e c t K e y a n y T y p e z b w N T n L X > < a : K e y > < K e y > L i n k s \ & l t ; C o l u m n s \ D i s t i n c t   C o u n t   o f   G a p   A n a l y s i s   I n d i c a t o r & g t ; - & l t ; M e a s u r e s \ G a p   A n a l y s i s   I n d i c a t o r & g t ; \ C O L U M N < / K e y > < / a : K e y > < a : V a l u e   i : t y p e = " M e a s u r e G r i d V i e w S t a t e I D i a g r a m L i n k E n d p o i n t " / > < / a : K e y V a l u e O f D i a g r a m O b j e c t K e y a n y T y p e z b w N T n L X > < a : K e y V a l u e O f D i a g r a m O b j e c t K e y a n y T y p e z b w N T n L X > < a : K e y > < K e y > L i n k s \ & l t ; C o l u m n s \ D i s t i n c t   C o u n t   o f   G a p   A n a l y s i s   I n d i c a t o r & g t ; - & l t ; M e a s u r e s \ G a p   A n a l y s i s   I n d i c a t o r & g t ; \ M E A S U R E < / K e y > < / a : K e y > < a : V a l u e   i : t y p e = " M e a s u r e G r i d V i e w S t a t e I D i a g r a m L i n k E n d p o i n t " / > < / a : K e y V a l u e O f D i a g r a m O b j e c t K e y a n y T y p e z b w N T n L X > < a : K e y V a l u e O f D i a g r a m O b j e c t K e y a n y T y p e z b w N T n L X > < a : K e y > < K e y > L i n k s \ & l t ; C o l u m n s \ V a r   o f   G a p   A n a l y s i s   I n d i c a t o r & g t ; - & l t ; M e a s u r e s \ G a p   A n a l y s i s   I n d i c a t o r & g t ; < / K e y > < / a : K e y > < a : V a l u e   i : t y p e = " M e a s u r e G r i d V i e w S t a t e I D i a g r a m L i n k " / > < / a : K e y V a l u e O f D i a g r a m O b j e c t K e y a n y T y p e z b w N T n L X > < a : K e y V a l u e O f D i a g r a m O b j e c t K e y a n y T y p e z b w N T n L X > < a : K e y > < K e y > L i n k s \ & l t ; C o l u m n s \ V a r   o f   G a p   A n a l y s i s   I n d i c a t o r & g t ; - & l t ; M e a s u r e s \ G a p   A n a l y s i s   I n d i c a t o r & g t ; \ C O L U M N < / K e y > < / a : K e y > < a : V a l u e   i : t y p e = " M e a s u r e G r i d V i e w S t a t e I D i a g r a m L i n k E n d p o i n t " / > < / a : K e y V a l u e O f D i a g r a m O b j e c t K e y a n y T y p e z b w N T n L X > < a : K e y V a l u e O f D i a g r a m O b j e c t K e y a n y T y p e z b w N T n L X > < a : K e y > < K e y > L i n k s \ & l t ; C o l u m n s \ V a r   o f   G a p   A n a l y s i s   I n d i c a t o r & g t ; - & l t ; M e a s u r e s \ G a p   A n a l y s i s   I n d i c a t o r & g t ; \ M E A S U R E < / K e y > < / a : K e y > < a : V a l u e   i : t y p e = " M e a s u r e G r i d V i e w S t a t e I D i a g r a m L i n k E n d p o i n t " / > < / a : K e y V a l u e O f D i a g r a m O b j e c t K e y a n y T y p e z b w N T n L X > < a : K e y V a l u e O f D i a g r a m O b j e c t K e y a n y T y p e z b w N T n L X > < a : K e y > < K e y > L i n k s \ & l t ; C o l u m n s \ D i s t i n c t   C o u n t   o f   I E   C o m p a t i b i l i t y   I n d i c a t o r & g t ; - & l t ; M e a s u r e s \ I E   C o m p a t i b i l i t y   I n d i c a t o r & g t ; < / K e y > < / a : K e y > < a : V a l u e   i : t y p e = " M e a s u r e G r i d V i e w S t a t e I D i a g r a m L i n k " / > < / a : K e y V a l u e O f D i a g r a m O b j e c t K e y a n y T y p e z b w N T n L X > < a : K e y V a l u e O f D i a g r a m O b j e c t K e y a n y T y p e z b w N T n L X > < a : K e y > < K e y > L i n k s \ & l t ; C o l u m n s \ D i s t i n c t   C o u n t   o f   I E   C o m p a t i b i l i t y   I n d i c a t o r & g t ; - & l t ; M e a s u r e s \ I E   C o m p a t i b i l i t y   I n d i c a t o r & g t ; \ C O L U M N < / K e y > < / a : K e y > < a : V a l u e   i : t y p e = " M e a s u r e G r i d V i e w S t a t e I D i a g r a m L i n k E n d p o i n t " / > < / a : K e y V a l u e O f D i a g r a m O b j e c t K e y a n y T y p e z b w N T n L X > < a : K e y V a l u e O f D i a g r a m O b j e c t K e y a n y T y p e z b w N T n L X > < a : K e y > < K e y > L i n k s \ & l t ; C o l u m n s \ D i s t i n c t   C o u n t   o f   I E   C o m p a t i b i l i t y   I n d i c a t o r & g t ; - & l t ; M e a s u r e s \ I E   C o m p a t i b i l i t y   I n d i c a t o r & g t ; \ M E A S U R E < / K e y > < / a : K e y > < a : V a l u e   i : t y p e = " M e a s u r e G r i d V i e w S t a t e I D i a g r a m L i n k E n d p o i n t " / > < / a : K e y V a l u e O f D i a g r a m O b j e c t K e y a n y T y p e z b w N T n L X > < a : K e y V a l u e O f D i a g r a m O b j e c t K e y a n y T y p e z b w N T n L X > < a : K e y > < K e y > L i n k s \ & l t ; C o l u m n s \ C o u n t   o f   I E   C o m p a t i b i l i t y   I n d i c a t o r & g t ; - & l t ; M e a s u r e s \ I E   C o m p a t i b i l i t y   I n d i c a t o r & g t ; < / K e y > < / a : K e y > < a : V a l u e   i : t y p e = " M e a s u r e G r i d V i e w S t a t e I D i a g r a m L i n k " / > < / a : K e y V a l u e O f D i a g r a m O b j e c t K e y a n y T y p e z b w N T n L X > < a : K e y V a l u e O f D i a g r a m O b j e c t K e y a n y T y p e z b w N T n L X > < a : K e y > < K e y > L i n k s \ & l t ; C o l u m n s \ C o u n t   o f   I E   C o m p a t i b i l i t y   I n d i c a t o r & g t ; - & l t ; M e a s u r e s \ I E   C o m p a t i b i l i t y   I n d i c a t o r & g t ; \ C O L U M N < / K e y > < / a : K e y > < a : V a l u e   i : t y p e = " M e a s u r e G r i d V i e w S t a t e I D i a g r a m L i n k E n d p o i n t " / > < / a : K e y V a l u e O f D i a g r a m O b j e c t K e y a n y T y p e z b w N T n L X > < a : K e y V a l u e O f D i a g r a m O b j e c t K e y a n y T y p e z b w N T n L X > < a : K e y > < K e y > L i n k s \ & l t ; C o l u m n s \ C o u n t   o f   I E   C o m p a t i b i l i t y   I n d i c a t o r & g t ; - & l t ; M e a s u r e s \ I E   C o m p a t i b i l i t y   I n d i c a t o r & g t ; \ M E A S U R E < / K e y > < / a : K e y > < a : V a l u e   i : t y p e = " M e a s u r e G r i d V i e w S t a t e I D i a g r a m L i n k E n d p o i n t " / > < / a : K e y V a l u e O f D i a g r a m O b j e c t K e y a n y T y p e z b w N T n L X > < a : K e y V a l u e O f D i a g r a m O b j e c t K e y a n y T y p e z b w N T n L X > < a : K e y > < K e y > L i n k s \ & l t ; C o l u m n s \ C o u n t   o f   G a p   A n a l y s i s   I n d i c a t o r & g t ; - & l t ; M e a s u r e s \ G a p   A n a l y s i s   I n d i c a t o r & g t ; < / K e y > < / a : K e y > < a : V a l u e   i : t y p e = " M e a s u r e G r i d V i e w S t a t e I D i a g r a m L i n k " / > < / a : K e y V a l u e O f D i a g r a m O b j e c t K e y a n y T y p e z b w N T n L X > < a : K e y V a l u e O f D i a g r a m O b j e c t K e y a n y T y p e z b w N T n L X > < a : K e y > < K e y > L i n k s \ & l t ; C o l u m n s \ C o u n t   o f   G a p   A n a l y s i s   I n d i c a t o r & g t ; - & l t ; M e a s u r e s \ G a p   A n a l y s i s   I n d i c a t o r & g t ; \ C O L U M N < / K e y > < / a : K e y > < a : V a l u e   i : t y p e = " M e a s u r e G r i d V i e w S t a t e I D i a g r a m L i n k E n d p o i n t " / > < / a : K e y V a l u e O f D i a g r a m O b j e c t K e y a n y T y p e z b w N T n L X > < a : K e y V a l u e O f D i a g r a m O b j e c t K e y a n y T y p e z b w N T n L X > < a : K e y > < K e y > L i n k s \ & l t ; C o l u m n s \ C o u n t   o f   G a p   A n a l y s i s   I n d i c a t o r & g t ; - & l t ; M e a s u r e s \ G a p   A n a l y s i s   I n d i c a t o r & g t ; \ M E A S U R E < / K e y > < / a : K e y > < a : V a l u e   i : t y p e = " M e a s u r e G r i d V i e w S t a t e I D i a g r a m L i n k E n d p o i n t " / > < / a : K e y V a l u e O f D i a g r a m O b j e c t K e y a n y T y p e z b w N T n L X > < a : K e y V a l u e O f D i a g r a m O b j e c t K e y a n y T y p e z b w N T n L X > < a : K e y > < K e y > L i n k s \ & l t ; C o l u m n s \ S u m   o f   S t a t e   M a c h i n e   C o m p a t i b i l i t y   I n d i c a t o r & g t ; - & l t ; M e a s u r e s \ S t a t e   M a c h i n e   C o m p a t i b i l i t y   I n d i c a t o r & g t ; < / K e y > < / a : K e y > < a : V a l u e   i : t y p e = " M e a s u r e G r i d V i e w S t a t e I D i a g r a m L i n k " / > < / a : K e y V a l u e O f D i a g r a m O b j e c t K e y a n y T y p e z b w N T n L X > < a : K e y V a l u e O f D i a g r a m O b j e c t K e y a n y T y p e z b w N T n L X > < a : K e y > < K e y > L i n k s \ & l t ; C o l u m n s \ S u m   o f   S t a t e   M a c h i n e   C o m p a t i b i l i t y   I n d i c a t o r & g t ; - & l t ; M e a s u r e s \ S t a t e   M a c h i n e   C o m p a t i b i l i t y   I n d i c a t o r & g t ; \ C O L U M N < / K e y > < / a : K e y > < a : V a l u e   i : t y p e = " M e a s u r e G r i d V i e w S t a t e I D i a g r a m L i n k E n d p o i n t " / > < / a : K e y V a l u e O f D i a g r a m O b j e c t K e y a n y T y p e z b w N T n L X > < a : K e y V a l u e O f D i a g r a m O b j e c t K e y a n y T y p e z b w N T n L X > < a : K e y > < K e y > L i n k s \ & l t ; C o l u m n s \ S u m   o f   S t a t e   M a c h i n e   C o m p a t i b i l i t y   I n d i c a t o r & g t ; - & l t ; M e a s u r e s \ S t a t e   M a c h i n e   C o m p a t i b i l i t y   I n d i c a t o r & g t ; \ M E A S U R E < / K e y > < / a : K e y > < a : V a l u e   i : t y p e = " M e a s u r e G r i d V i e w S t a t e I D i a g r a m L i n k E n d p o i n t " / > < / a : K e y V a l u e O f D i a g r a m O b j e c t K e y a n y T y p e z b w N T n L X > < a : K e y V a l u e O f D i a g r a m O b j e c t K e y a n y T y p e z b w N T n L X > < a : K e y > < K e y > L i n k s \ & l t ; C o l u m n s \ C o u n t   o f   S t a t e   M a c h i n e   C o m p a t i b i l i t y   I n d i c a t o r & g t ; - & l t ; M e a s u r e s \ S t a t e   M a c h i n e   C o m p a t i b i l i t y   I n d i c a t o r & g t ; < / K e y > < / a : K e y > < a : V a l u e   i : t y p e = " M e a s u r e G r i d V i e w S t a t e I D i a g r a m L i n k " / > < / a : K e y V a l u e O f D i a g r a m O b j e c t K e y a n y T y p e z b w N T n L X > < a : K e y V a l u e O f D i a g r a m O b j e c t K e y a n y T y p e z b w N T n L X > < a : K e y > < K e y > L i n k s \ & l t ; C o l u m n s \ C o u n t   o f   S t a t e   M a c h i n e   C o m p a t i b i l i t y   I n d i c a t o r & g t ; - & l t ; M e a s u r e s \ S t a t e   M a c h i n e   C o m p a t i b i l i t y   I n d i c a t o r & g t ; \ C O L U M N < / K e y > < / a : K e y > < a : V a l u e   i : t y p e = " M e a s u r e G r i d V i e w S t a t e I D i a g r a m L i n k E n d p o i n t " / > < / a : K e y V a l u e O f D i a g r a m O b j e c t K e y a n y T y p e z b w N T n L X > < a : K e y V a l u e O f D i a g r a m O b j e c t K e y a n y T y p e z b w N T n L X > < a : K e y > < K e y > L i n k s \ & l t ; C o l u m n s \ C o u n t   o f   S t a t e   M a c h i n e   C o m p a t i b i l i t y   I n d i c a t o r & g t ; - & l t ; M e a s u r e s \ S t a t e   M a c h i n e   C o m p a t i b i l i t y   I n d i c a t o r & g t ; \ M E A S U R E < / K e y > < / a : K e y > < a : V a l u e   i : t y p e = " M e a s u r e G r i d V i e w S t a t e I D i a g r a m L i n k E n d p o i n t " / > < / a : K e y V a l u e O f D i a g r a m O b j e c t K e y a n y T y p e z b w N T n L X > < / V i e w S t a t e s > < / D i a g r a m M a n a g e r . S e r i a l i z a b l e D i a g r a m > < / A r r a y O f D i a g r a m M a n a g e r . S e r i a l i z a b l e D i a g r a m > ] ] > < / C u s t o m C o n t e n t > < / G e m i n i > 
</file>

<file path=customXml/item8.xml>��< ? x m l   v e r s i o n = " 1 . 0 "   e n c o d i n g = " U T F - 1 6 " ? > < G e m i n i   x m l n s = " h t t p : / / g e m i n i / p i v o t c u s t o m i z a t i o n / 4 4 1 3 f 1 3 8 - 0 b b 1 - 4 e d e - 8 d 2 5 - 2 1 c e f 0 f 4 a 6 8 e " > < C u s t o m C o n t e n t > < ! [ C D A T A [ < ? x m l   v e r s i o n = " 1 . 0 "   e n c o d i n g = " u t f - 1 6 " ? > < S e t t i n g s > < C a l c u l a t e d F i e l d s > < i t e m > < M e a s u r e N a m e > S c e n a r i o   K e y s < / M e a s u r e N a m e > < D i s p l a y N a m e > S c e n a r i o   K e y s < / D i s p l a y N a m e > < V i s i b l e > F a l s e < / V i s i b l e > < / i t e m > < i t e m > < M e a s u r e N a m e > I E   C o m p a t i b i l i t y   I n d i c a t o r s < / M e a s u r e N a m e > < D i s p l a y N a m e > I E   C o m p a t i b i l i t y   I n d i c a t o r s < / D i s p l a y N a m e > < V i s i b l e > F a l s e < / V i s i b l e > < / i t e m > < i t e m > < M e a s u r e N a m e > G a p   A n a l y s i s   I n d i c a t o r s < / M e a s u r e N a m e > < D i s p l a y N a m e > G a p   A n a l y s i s   I n d i c a t o r s < / D i s p l a y N a m e > < V i s i b l e > F a l s e < / V i s i b l e > < / i t e m > < / C a l c u l a t e d F i e l d s > < S A H o s t H a s h > 0 < / S A H o s t H a s h > < G e m i n i F i e l d L i s t V i s i b l e > T r u e < / G e m i n i F i e l d L i s t V i s i b l e > < / S e t t i n g s > ] ] > < / C u s t o m C o n t e n t > < / G e m i n i > 
</file>

<file path=customXml/item9.xml><?xml version="1.0" encoding="utf-8"?>
<ct:contentTypeSchema xmlns:ct="http://schemas.microsoft.com/office/2006/metadata/contentType" xmlns:ma="http://schemas.microsoft.com/office/2006/metadata/properties/metaAttributes" ct:_="" ma:_="" ma:contentTypeName="Document" ma:contentTypeID="0x010100E79DA99CEA3A0748ACD19EEDC4958704" ma:contentTypeVersion="28" ma:contentTypeDescription="Create a new document." ma:contentTypeScope="" ma:versionID="ad70324ceeafcfd0384063c1bf7d0777">
  <xsd:schema xmlns:xsd="http://www.w3.org/2001/XMLSchema" xmlns:xs="http://www.w3.org/2001/XMLSchema" xmlns:p="http://schemas.microsoft.com/office/2006/metadata/properties" xmlns:ns2="ef2d185c-92fa-4a42-896e-7f75f6210516" xmlns:ns3="ffcdf2b0-1459-4444-989c-847f95dff766" targetNamespace="http://schemas.microsoft.com/office/2006/metadata/properties" ma:root="true" ma:fieldsID="d6304509005dc12407eebb168c18dc88" ns2:_="" ns3:_="">
    <xsd:import namespace="ef2d185c-92fa-4a42-896e-7f75f6210516"/>
    <xsd:import namespace="ffcdf2b0-1459-4444-989c-847f95dff766"/>
    <xsd:element name="properties">
      <xsd:complexType>
        <xsd:sequence>
          <xsd:element name="documentManagement">
            <xsd:complexType>
              <xsd:all>
                <xsd:element ref="ns2:Deliverable_x0020_Id" minOccurs="0"/>
                <xsd:element ref="ns2:Deliverable_x0020_Status" minOccurs="0"/>
                <xsd:element ref="ns2:Deliverable_x0020_Version" minOccurs="0"/>
                <xsd:element ref="ns2:RfA" minOccurs="0"/>
                <xsd:element ref="ns2:Delivery_x0020_Date" minOccurs="0"/>
                <xsd:element ref="ns2:SC" minOccurs="0"/>
                <xsd:element ref="ns3:SharedWithUsers" minOccurs="0"/>
                <xsd:element ref="ns3:SharedWithDetails" minOccurs="0"/>
                <xsd:element ref="ns2:MediaServiceMetadata" minOccurs="0"/>
                <xsd:element ref="ns2:MediaServiceFastMetadata" minOccurs="0"/>
                <xsd:element ref="ns2:MediaServiceSearchProperties" minOccurs="0"/>
                <xsd:element ref="ns2:MediaServiceDateTaken" minOccurs="0"/>
                <xsd:element ref="ns2:MediaLengthInSecond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f2d185c-92fa-4a42-896e-7f75f6210516" elementFormDefault="qualified">
    <xsd:import namespace="http://schemas.microsoft.com/office/2006/documentManagement/types"/>
    <xsd:import namespace="http://schemas.microsoft.com/office/infopath/2007/PartnerControls"/>
    <xsd:element name="Deliverable_x0020_Id" ma:index="4" nillable="true" ma:displayName="Deliverable Id" ma:description="It is required for deliveries" ma:internalName="Deliverable_x0020_Id" ma:readOnly="false">
      <xsd:simpleType>
        <xsd:restriction base="dms:Text">
          <xsd:maxLength value="255"/>
        </xsd:restriction>
      </xsd:simpleType>
    </xsd:element>
    <xsd:element name="Deliverable_x0020_Status" ma:index="5" nillable="true" ma:displayName="Deliverable Status" ma:description="Status of the deliverable version." ma:format="Dropdown" ma:internalName="Deliverable_x0020_Status" ma:readOnly="false">
      <xsd:simpleType>
        <xsd:restriction base="dms:Choice">
          <xsd:enumeration value="Working"/>
          <xsd:enumeration value="Internal QR"/>
          <xsd:enumeration value="Draft"/>
          <xsd:enumeration value="SfI"/>
          <xsd:enumeration value="SfR"/>
          <xsd:enumeration value="SfA"/>
        </xsd:restriction>
      </xsd:simpleType>
    </xsd:element>
    <xsd:element name="Deliverable_x0020_Version" ma:index="6" nillable="true" ma:displayName="Deliverable Version" ma:description="Version of the deliverable (TAXUD version)" ma:internalName="Deliverable_x0020_Version" ma:readOnly="false">
      <xsd:simpleType>
        <xsd:restriction base="dms:Text">
          <xsd:maxLength value="255"/>
        </xsd:restriction>
      </xsd:simpleType>
    </xsd:element>
    <xsd:element name="RfA" ma:index="7" nillable="true" ma:displayName="RfA" ma:internalName="RfA" ma:readOnly="false">
      <xsd:simpleType>
        <xsd:restriction base="dms:Text">
          <xsd:maxLength value="255"/>
        </xsd:restriction>
      </xsd:simpleType>
    </xsd:element>
    <xsd:element name="Delivery_x0020_Date" ma:index="8" nillable="true" ma:displayName="Delivery Date" ma:description="Only for Deliverables" ma:format="DateOnly" ma:internalName="Delivery_x0020_Date" ma:readOnly="false">
      <xsd:simpleType>
        <xsd:restriction base="dms:DateTime"/>
      </xsd:simpleType>
    </xsd:element>
    <xsd:element name="SC" ma:index="9" nillable="true" ma:displayName="SC" ma:internalName="SC" ma:readOnly="false">
      <xsd:simpleType>
        <xsd:restriction base="dms:Text">
          <xsd:maxLength value="255"/>
        </xsd:restriction>
      </xsd:simple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SearchProperties" ma:index="14" nillable="true" ma:displayName="MediaServiceSearchProperties" ma:hidden="true" ma:internalName="MediaServiceSearchProperties" ma:readOnly="true">
      <xsd:simpleType>
        <xsd:restriction base="dms:Note"/>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d6837251-29ea-4b68-89a9-9f41a84048d0" ma:termSetId="09814cd3-568e-fe90-9814-8d621ff8fb84" ma:anchorId="fba54fb3-c3e1-fe81-a776-ca4b69148c4d" ma:open="true" ma:isKeyword="false">
      <xsd:complexType>
        <xsd:sequence>
          <xsd:element ref="pc:Terms" minOccurs="0" maxOccurs="1"/>
        </xsd:sequence>
      </xsd:complexType>
    </xsd:element>
    <xsd:element name="MediaServiceOCR" ma:index="25" nillable="true" ma:displayName="Extracted Text" ma:internalName="MediaServiceOCR" ma:readOnly="true">
      <xsd:simpleType>
        <xsd:restriction base="dms:Note">
          <xsd:maxLength value="255"/>
        </xsd:restriction>
      </xsd:simple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fcdf2b0-1459-4444-989c-847f95dff766" elementFormDefault="qualified">
    <xsd:import namespace="http://schemas.microsoft.com/office/2006/documentManagement/types"/>
    <xsd:import namespace="http://schemas.microsoft.com/office/infopath/2007/PartnerControls"/>
    <xsd:element name="SharedWithUsers" ma:index="10" nillable="true" ma:displayName="Shared With" ma:SearchPeopleOnly="false" ma:SharePointGroup="0" ma:internalName="SharedWithUsers" ma:readOnly="tru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dc3efaef-d65d-454e-a102-2afb12e09a8e}" ma:internalName="TaxCatchAll" ma:showField="CatchAllData" ma:web="ffcdf2b0-1459-4444-989c-847f95dff76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8"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666979C-47B6-4A09-96D8-EF329786F3E8}">
  <ds:schemaRefs/>
</ds:datastoreItem>
</file>

<file path=customXml/itemProps10.xml><?xml version="1.0" encoding="utf-8"?>
<ds:datastoreItem xmlns:ds="http://schemas.openxmlformats.org/officeDocument/2006/customXml" ds:itemID="{A5E87497-6389-447B-A4F3-D58D60DCDA4E}">
  <ds:schemaRefs>
    <ds:schemaRef ds:uri="http://gemini/pivotcustomization/LinkedTableUpdateMode"/>
  </ds:schemaRefs>
</ds:datastoreItem>
</file>

<file path=customXml/itemProps11.xml><?xml version="1.0" encoding="utf-8"?>
<ds:datastoreItem xmlns:ds="http://schemas.openxmlformats.org/officeDocument/2006/customXml" ds:itemID="{E8226E12-5C6A-4E0B-B381-752C50098F4A}">
  <ds:schemaRefs>
    <ds:schemaRef ds:uri="http://gemini/pivotcustomization/c8cb39f5-59c0-4ad3-8a77-6d29ec025ca2"/>
  </ds:schemaRefs>
</ds:datastoreItem>
</file>

<file path=customXml/itemProps12.xml><?xml version="1.0" encoding="utf-8"?>
<ds:datastoreItem xmlns:ds="http://schemas.openxmlformats.org/officeDocument/2006/customXml" ds:itemID="{DCD57515-B531-42D4-941A-8985E46515F5}">
  <ds:schemaRefs/>
</ds:datastoreItem>
</file>

<file path=customXml/itemProps13.xml><?xml version="1.0" encoding="utf-8"?>
<ds:datastoreItem xmlns:ds="http://schemas.openxmlformats.org/officeDocument/2006/customXml" ds:itemID="{2B4AAFE1-52CD-4D3B-AC46-84F25E55E2F1}">
  <ds:schemaRefs>
    <ds:schemaRef ds:uri="http://gemini/pivotcustomization/ManualCalcMode"/>
  </ds:schemaRefs>
</ds:datastoreItem>
</file>

<file path=customXml/itemProps14.xml><?xml version="1.0" encoding="utf-8"?>
<ds:datastoreItem xmlns:ds="http://schemas.openxmlformats.org/officeDocument/2006/customXml" ds:itemID="{94931B4E-99CD-4ADB-A868-C4F83FF1BBD1}">
  <ds:schemaRefs/>
</ds:datastoreItem>
</file>

<file path=customXml/itemProps15.xml><?xml version="1.0" encoding="utf-8"?>
<ds:datastoreItem xmlns:ds="http://schemas.openxmlformats.org/officeDocument/2006/customXml" ds:itemID="{52060470-3462-4CD9-86F5-660178A8F71D}">
  <ds:schemaRefs/>
</ds:datastoreItem>
</file>

<file path=customXml/itemProps16.xml><?xml version="1.0" encoding="utf-8"?>
<ds:datastoreItem xmlns:ds="http://schemas.openxmlformats.org/officeDocument/2006/customXml" ds:itemID="{90FCD16A-F510-4EC8-802D-7CBE912A44F6}">
  <ds:schemaRefs/>
</ds:datastoreItem>
</file>

<file path=customXml/itemProps17.xml><?xml version="1.0" encoding="utf-8"?>
<ds:datastoreItem xmlns:ds="http://schemas.openxmlformats.org/officeDocument/2006/customXml" ds:itemID="{FD3B2B47-7004-4985-A630-E154225B4761}">
  <ds:schemaRefs>
    <ds:schemaRef ds:uri="http://gemini/pivotcustomization/MeasureGridState"/>
  </ds:schemaRefs>
</ds:datastoreItem>
</file>

<file path=customXml/itemProps18.xml><?xml version="1.0" encoding="utf-8"?>
<ds:datastoreItem xmlns:ds="http://schemas.openxmlformats.org/officeDocument/2006/customXml" ds:itemID="{57D47471-7989-49D9-9823-B81E58C3E11F}">
  <ds:schemaRefs>
    <ds:schemaRef ds:uri="http://schemas.openxmlformats.org/package/2006/metadata/core-properties"/>
    <ds:schemaRef ds:uri="ffcdf2b0-1459-4444-989c-847f95dff766"/>
    <ds:schemaRef ds:uri="ef2d185c-92fa-4a42-896e-7f75f6210516"/>
    <ds:schemaRef ds:uri="http://purl.org/dc/dcmitype/"/>
    <ds:schemaRef ds:uri="http://schemas.microsoft.com/office/2006/documentManagement/types"/>
    <ds:schemaRef ds:uri="http://schemas.microsoft.com/office/2006/metadata/properties"/>
    <ds:schemaRef ds:uri="http://purl.org/dc/elements/1.1/"/>
    <ds:schemaRef ds:uri="http://schemas.microsoft.com/office/infopath/2007/PartnerControls"/>
    <ds:schemaRef ds:uri="http://www.w3.org/XML/1998/namespace"/>
    <ds:schemaRef ds:uri="http://purl.org/dc/terms/"/>
  </ds:schemaRefs>
</ds:datastoreItem>
</file>

<file path=customXml/itemProps19.xml><?xml version="1.0" encoding="utf-8"?>
<ds:datastoreItem xmlns:ds="http://schemas.openxmlformats.org/officeDocument/2006/customXml" ds:itemID="{EF609D5A-49C9-4B01-9399-1E15350B8DA9}">
  <ds:schemaRefs>
    <ds:schemaRef ds:uri="http://gemini/pivotcustomization/TableXML_Table1"/>
  </ds:schemaRefs>
</ds:datastoreItem>
</file>

<file path=customXml/itemProps2.xml><?xml version="1.0" encoding="utf-8"?>
<ds:datastoreItem xmlns:ds="http://schemas.openxmlformats.org/officeDocument/2006/customXml" ds:itemID="{2E412A99-2DB8-4DAC-B50C-A5EADF2A8E96}">
  <ds:schemaRefs/>
</ds:datastoreItem>
</file>

<file path=customXml/itemProps20.xml><?xml version="1.0" encoding="utf-8"?>
<ds:datastoreItem xmlns:ds="http://schemas.openxmlformats.org/officeDocument/2006/customXml" ds:itemID="{62D9F3E1-379B-47CE-BBB8-A3E2FB87CAB8}">
  <ds:schemaRefs>
    <ds:schemaRef ds:uri="http://gemini/pivotcustomization/FormulaBarState"/>
  </ds:schemaRefs>
</ds:datastoreItem>
</file>

<file path=customXml/itemProps21.xml><?xml version="1.0" encoding="utf-8"?>
<ds:datastoreItem xmlns:ds="http://schemas.openxmlformats.org/officeDocument/2006/customXml" ds:itemID="{FE2530A4-639F-4DD6-BAF6-6CB0C45667C8}">
  <ds:schemaRefs>
    <ds:schemaRef ds:uri="http://gemini/pivotcustomization/ShowImplicitMeasures"/>
  </ds:schemaRefs>
</ds:datastoreItem>
</file>

<file path=customXml/itemProps22.xml><?xml version="1.0" encoding="utf-8"?>
<ds:datastoreItem xmlns:ds="http://schemas.openxmlformats.org/officeDocument/2006/customXml" ds:itemID="{28716AC6-D73B-4B24-B6C0-13A7526C3989}">
  <ds:schemaRefs>
    <ds:schemaRef ds:uri="http://gemini/pivotcustomization/TableOrder"/>
  </ds:schemaRefs>
</ds:datastoreItem>
</file>

<file path=customXml/itemProps23.xml><?xml version="1.0" encoding="utf-8"?>
<ds:datastoreItem xmlns:ds="http://schemas.openxmlformats.org/officeDocument/2006/customXml" ds:itemID="{7EAC7F03-09AF-4E6B-9A0B-B8363CEE6695}">
  <ds:schemaRefs/>
</ds:datastoreItem>
</file>

<file path=customXml/itemProps24.xml><?xml version="1.0" encoding="utf-8"?>
<ds:datastoreItem xmlns:ds="http://schemas.openxmlformats.org/officeDocument/2006/customXml" ds:itemID="{167641AA-EA27-491D-8B91-787CF13DF6A1}">
  <ds:schemaRefs>
    <ds:schemaRef ds:uri="http://gemini/pivotcustomization/575b5c96-0486-44d5-a0ca-714cf9c4b09b"/>
  </ds:schemaRefs>
</ds:datastoreItem>
</file>

<file path=customXml/itemProps25.xml><?xml version="1.0" encoding="utf-8"?>
<ds:datastoreItem xmlns:ds="http://schemas.openxmlformats.org/officeDocument/2006/customXml" ds:itemID="{BF3F670E-7D24-499B-8A06-1832AB10DD1F}">
  <ds:schemaRefs>
    <ds:schemaRef ds:uri="http://gemini/pivotcustomization/923a6102-e6e3-4a10-8585-5c424b28493b"/>
  </ds:schemaRefs>
</ds:datastoreItem>
</file>

<file path=customXml/itemProps26.xml><?xml version="1.0" encoding="utf-8"?>
<ds:datastoreItem xmlns:ds="http://schemas.openxmlformats.org/officeDocument/2006/customXml" ds:itemID="{6E0CE31F-6CCB-4811-8900-02EDAA0F0D6E}">
  <ds:schemaRefs>
    <ds:schemaRef ds:uri="http://gemini/pivotcustomization/TableXML_Table13"/>
  </ds:schemaRefs>
</ds:datastoreItem>
</file>

<file path=customXml/itemProps27.xml><?xml version="1.0" encoding="utf-8"?>
<ds:datastoreItem xmlns:ds="http://schemas.openxmlformats.org/officeDocument/2006/customXml" ds:itemID="{ED748D3A-1403-4215-887D-E8F969607A80}">
  <ds:schemaRefs>
    <ds:schemaRef ds:uri="http://gemini/pivotcustomization/ShowHidden"/>
  </ds:schemaRefs>
</ds:datastoreItem>
</file>

<file path=customXml/itemProps28.xml><?xml version="1.0" encoding="utf-8"?>
<ds:datastoreItem xmlns:ds="http://schemas.openxmlformats.org/officeDocument/2006/customXml" ds:itemID="{54FE3DB9-C907-4804-A870-BEC1893A30E4}">
  <ds:schemaRefs>
    <ds:schemaRef ds:uri="http://gemini/pivotcustomization/TableOrder_New Perspective"/>
  </ds:schemaRefs>
</ds:datastoreItem>
</file>

<file path=customXml/itemProps29.xml><?xml version="1.0" encoding="utf-8"?>
<ds:datastoreItem xmlns:ds="http://schemas.openxmlformats.org/officeDocument/2006/customXml" ds:itemID="{B14E2736-71C8-490A-91FF-258D8D623CB1}">
  <ds:schemaRefs>
    <ds:schemaRef ds:uri="http://gemini/pivotcustomization/TableWidget"/>
  </ds:schemaRefs>
</ds:datastoreItem>
</file>

<file path=customXml/itemProps3.xml><?xml version="1.0" encoding="utf-8"?>
<ds:datastoreItem xmlns:ds="http://schemas.openxmlformats.org/officeDocument/2006/customXml" ds:itemID="{975B7C4E-C0A9-4334-800D-35C2471C0E36}">
  <ds:schemaRefs/>
</ds:datastoreItem>
</file>

<file path=customXml/itemProps30.xml><?xml version="1.0" encoding="utf-8"?>
<ds:datastoreItem xmlns:ds="http://schemas.openxmlformats.org/officeDocument/2006/customXml" ds:itemID="{FB18A835-80F5-4D63-96AF-6F1187BB39D1}">
  <ds:schemaRefs>
    <ds:schemaRef ds:uri="http://schemas.microsoft.com/sharepoint/v3/contenttype/forms"/>
  </ds:schemaRefs>
</ds:datastoreItem>
</file>

<file path=customXml/itemProps4.xml><?xml version="1.0" encoding="utf-8"?>
<ds:datastoreItem xmlns:ds="http://schemas.openxmlformats.org/officeDocument/2006/customXml" ds:itemID="{07B66433-F469-4EB3-893C-B5A0518BE2EC}">
  <ds:schemaRefs>
    <ds:schemaRef ds:uri="http://gemini/pivotcustomization/ClientWindowXML"/>
  </ds:schemaRefs>
</ds:datastoreItem>
</file>

<file path=customXml/itemProps5.xml><?xml version="1.0" encoding="utf-8"?>
<ds:datastoreItem xmlns:ds="http://schemas.openxmlformats.org/officeDocument/2006/customXml" ds:itemID="{CD56A5F9-4DDF-4AE8-9CCC-84C217C17ED8}">
  <ds:schemaRefs>
    <ds:schemaRef ds:uri="http://gemini/pivotcustomization/TableXML_Table3"/>
  </ds:schemaRefs>
</ds:datastoreItem>
</file>

<file path=customXml/itemProps6.xml><?xml version="1.0" encoding="utf-8"?>
<ds:datastoreItem xmlns:ds="http://schemas.openxmlformats.org/officeDocument/2006/customXml" ds:itemID="{439F4564-035E-4F1D-A2A3-D4ADBA7DEB0A}">
  <ds:schemaRefs/>
</ds:datastoreItem>
</file>

<file path=customXml/itemProps7.xml><?xml version="1.0" encoding="utf-8"?>
<ds:datastoreItem xmlns:ds="http://schemas.openxmlformats.org/officeDocument/2006/customXml" ds:itemID="{0F3108AB-30C5-476A-A99D-9523EA4956AF}">
  <ds:schemaRefs>
    <ds:schemaRef ds:uri="http://gemini/pivotcustomization/Diagrams"/>
  </ds:schemaRefs>
</ds:datastoreItem>
</file>

<file path=customXml/itemProps8.xml><?xml version="1.0" encoding="utf-8"?>
<ds:datastoreItem xmlns:ds="http://schemas.openxmlformats.org/officeDocument/2006/customXml" ds:itemID="{428DA440-F9EC-48E9-9761-4CDDE0E236C2}">
  <ds:schemaRefs>
    <ds:schemaRef ds:uri="http://gemini/pivotcustomization/4413f138-0bb1-4ede-8d25-21cef0f4a68e"/>
  </ds:schemaRefs>
</ds:datastoreItem>
</file>

<file path=customXml/itemProps9.xml><?xml version="1.0" encoding="utf-8"?>
<ds:datastoreItem xmlns:ds="http://schemas.openxmlformats.org/officeDocument/2006/customXml" ds:itemID="{BF5B27A9-3FAF-41D2-912D-B050A24E5D6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f2d185c-92fa-4a42-896e-7f75f6210516"/>
    <ds:schemaRef ds:uri="ffcdf2b0-1459-4444-989c-847f95dff7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Cover</vt:lpstr>
      <vt:lpstr>Transitional Analysis</vt:lpstr>
      <vt:lpstr>ECSP2</vt:lpstr>
      <vt:lpstr>AES</vt:lpstr>
      <vt:lpstr>GAI</vt:lpstr>
      <vt:lpstr>TAO</vt:lpstr>
      <vt:lpstr>Compatibility Indicators</vt:lpstr>
      <vt:lpstr>GAI=1</vt:lpstr>
      <vt:lpstr>GAI=2</vt:lpstr>
      <vt:lpstr>GAI=3</vt:lpstr>
      <vt:lpstr>AES-P1</vt:lpstr>
      <vt:lpstr>Cover!_Ref529865700</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LOUKAKOS Panagiotis</dc:creator>
  <cp:keywords/>
  <dc:description/>
  <cp:lastModifiedBy>MATOULA Nena</cp:lastModifiedBy>
  <cp:revision/>
  <dcterms:created xsi:type="dcterms:W3CDTF">2019-05-19T09:42:41Z</dcterms:created>
  <dcterms:modified xsi:type="dcterms:W3CDTF">2023-11-30T11:30:45Z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0x010100E79DA99CEA3A0748ACD19EEDC4958704</vt:lpwstr>
  </property>
  <property fmtid="{D5CDD505-2E9C-101B-9397-08002B2CF9AE}" pid="3" name="MediaServiceImageTags">
    <vt:lpwstr/>
  </property>
  <property fmtid="{D5CDD505-2E9C-101B-9397-08002B2CF9AE}" pid="4" name="_ExtendedDescription">
    <vt:lpwstr/>
  </property>
</Properties>
</file>